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theme/theme1.xml" ContentType="application/vnd.openxmlformats-officedocument.them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richData/rdrichvalue.xml" ContentType="application/vnd.ms-excel.rdrichvalue+xml"/>
  <Override PartName="/xl/richData/rdRichValueTypes.xml" ContentType="application/vnd.ms-excel.rdrichvaluetypes+xml"/>
  <Override PartName="/xl/richData/richValueRel.xml" ContentType="application/vnd.ms-excel.richvaluerel+xml"/>
  <Override PartName="/xl/richData/rdrichvaluestructure.xml" ContentType="application/vnd.ms-excel.rdrichvaluestructure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Office of the Police &amp; Crime Commissioner\Commissioning and Partnerships\Grant Streams\Commissioning Grants 2023-24\VRU\SVD\SVD Annex As\"/>
    </mc:Choice>
  </mc:AlternateContent>
  <bookViews>
    <workbookView xWindow="-110" yWindow="-110" windowWidth="22790" windowHeight="14660" firstSheet="3" activeTab="3"/>
  </bookViews>
  <sheets>
    <sheet name="Q1" sheetId="1" r:id="rId1"/>
    <sheet name="Q2" sheetId="5" r:id="rId2"/>
    <sheet name="Q3" sheetId="6" r:id="rId3"/>
    <sheet name="Q4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7" l="1"/>
  <c r="D30" i="7" l="1"/>
  <c r="D30" i="6" l="1"/>
  <c r="J18" i="6"/>
  <c r="G18" i="6"/>
  <c r="D18" i="6"/>
  <c r="H18" i="7" l="1"/>
  <c r="E18" i="7"/>
  <c r="B18" i="7"/>
  <c r="H18" i="6"/>
  <c r="E18" i="6"/>
  <c r="B18" i="6"/>
  <c r="H19" i="6"/>
  <c r="E19" i="6"/>
  <c r="B19" i="6"/>
  <c r="J30" i="7" l="1"/>
  <c r="I30" i="7"/>
  <c r="H30" i="7"/>
  <c r="G30" i="7"/>
  <c r="J34" i="7" s="1"/>
  <c r="F30" i="7"/>
  <c r="E30" i="7"/>
  <c r="C30" i="7"/>
  <c r="B30" i="7"/>
  <c r="J23" i="7"/>
  <c r="J31" i="7" s="1"/>
  <c r="I23" i="7"/>
  <c r="H23" i="7"/>
  <c r="G23" i="7"/>
  <c r="F23" i="7"/>
  <c r="E23" i="7"/>
  <c r="D23" i="7"/>
  <c r="C23" i="7"/>
  <c r="B23" i="7"/>
  <c r="J30" i="6"/>
  <c r="I30" i="6"/>
  <c r="H30" i="6"/>
  <c r="G30" i="6"/>
  <c r="J34" i="6" s="1"/>
  <c r="F30" i="6"/>
  <c r="E30" i="6"/>
  <c r="C30" i="6"/>
  <c r="B30" i="6"/>
  <c r="J23" i="6"/>
  <c r="I23" i="6"/>
  <c r="H23" i="6"/>
  <c r="G23" i="6"/>
  <c r="F23" i="6"/>
  <c r="E23" i="6"/>
  <c r="D23" i="6"/>
  <c r="D31" i="6" s="1"/>
  <c r="C23" i="6"/>
  <c r="B23" i="6"/>
  <c r="J30" i="5"/>
  <c r="I30" i="5"/>
  <c r="H30" i="5"/>
  <c r="G30" i="5"/>
  <c r="J34" i="5" s="1"/>
  <c r="F30" i="5"/>
  <c r="E30" i="5"/>
  <c r="C30" i="5"/>
  <c r="B30" i="5"/>
  <c r="J23" i="5"/>
  <c r="I23" i="5"/>
  <c r="H23" i="5"/>
  <c r="G23" i="5"/>
  <c r="F23" i="5"/>
  <c r="E23" i="5"/>
  <c r="D23" i="5"/>
  <c r="D31" i="5" s="1"/>
  <c r="C23" i="5"/>
  <c r="B23" i="5"/>
  <c r="C23" i="1"/>
  <c r="D23" i="1"/>
  <c r="E23" i="1"/>
  <c r="F23" i="1"/>
  <c r="G23" i="1"/>
  <c r="H23" i="1"/>
  <c r="I23" i="1"/>
  <c r="J23" i="1"/>
  <c r="B23" i="1"/>
  <c r="C30" i="1"/>
  <c r="E30" i="1"/>
  <c r="F30" i="1"/>
  <c r="G30" i="1"/>
  <c r="H30" i="1"/>
  <c r="I30" i="1"/>
  <c r="J30" i="1"/>
  <c r="B30" i="1"/>
  <c r="J33" i="7" l="1"/>
  <c r="J31" i="6"/>
  <c r="G31" i="6"/>
  <c r="J33" i="6"/>
  <c r="G31" i="5"/>
  <c r="J33" i="5"/>
  <c r="G31" i="7"/>
  <c r="D31" i="7"/>
  <c r="J31" i="5"/>
  <c r="J34" i="1"/>
  <c r="J60" i="7"/>
  <c r="J37" i="7" l="1"/>
  <c r="J37" i="6"/>
  <c r="J37" i="5"/>
  <c r="J62" i="7"/>
  <c r="J59" i="7"/>
  <c r="L21" i="6"/>
  <c r="L18" i="6"/>
  <c r="L19" i="6"/>
  <c r="K19" i="6"/>
  <c r="L17" i="6"/>
  <c r="M19" i="6" l="1"/>
  <c r="P18" i="6"/>
  <c r="P19" i="6"/>
  <c r="P21" i="6"/>
  <c r="O19" i="6"/>
  <c r="P17" i="6"/>
  <c r="Q19" i="6" l="1"/>
  <c r="K17" i="6"/>
  <c r="M17" i="6" s="1"/>
  <c r="O21" i="6"/>
  <c r="Q21" i="6" s="1"/>
  <c r="K21" i="6"/>
  <c r="M21" i="6" s="1"/>
  <c r="O18" i="6"/>
  <c r="Q18" i="6" s="1"/>
  <c r="K18" i="6"/>
  <c r="M18" i="6" s="1"/>
  <c r="K20" i="6"/>
  <c r="L22" i="6"/>
  <c r="K22" i="6"/>
  <c r="O22" i="6"/>
  <c r="O17" i="6"/>
  <c r="Q17" i="6" s="1"/>
  <c r="O20" i="6"/>
  <c r="P22" i="6"/>
  <c r="J63" i="7"/>
  <c r="M22" i="6" l="1"/>
  <c r="J58" i="7"/>
  <c r="L20" i="6"/>
  <c r="M20" i="6" s="1"/>
  <c r="P20" i="6"/>
  <c r="Q20" i="6" s="1"/>
  <c r="Q22" i="6"/>
  <c r="J61" i="7" l="1"/>
  <c r="J64" i="7"/>
  <c r="O23" i="6"/>
  <c r="P23" i="6"/>
  <c r="Q23" i="6" l="1"/>
  <c r="G31" i="1"/>
  <c r="J31" i="1"/>
  <c r="J33" i="1"/>
  <c r="D31" i="1"/>
  <c r="J37" i="1" l="1"/>
</calcChain>
</file>

<file path=xl/sharedStrings.xml><?xml version="1.0" encoding="utf-8"?>
<sst xmlns="http://schemas.openxmlformats.org/spreadsheetml/2006/main" count="268" uniqueCount="82">
  <si>
    <t>ANNEX A - GRANT CLAIM FORM</t>
  </si>
  <si>
    <t>Recipient</t>
  </si>
  <si>
    <t>Hampshire &amp; Isle of Wight PCC</t>
  </si>
  <si>
    <t>Grant Stream</t>
  </si>
  <si>
    <t>088 Serious Violence Duty</t>
  </si>
  <si>
    <t>Reporting Period</t>
  </si>
  <si>
    <t>1 April - 30 June</t>
  </si>
  <si>
    <t>Amount Claimed</t>
  </si>
  <si>
    <t>1. Eligible costs may be claimed from 01 April</t>
  </si>
  <si>
    <t>2. Insert spend forecast as taken from your final delivery plan</t>
  </si>
  <si>
    <t xml:space="preserve">3. Complete for each reporting period with Finance Officer Certification.  </t>
  </si>
  <si>
    <t xml:space="preserve">Please only use the categories listed and do not add any extra rows to this sheet </t>
  </si>
  <si>
    <t>Q1</t>
  </si>
  <si>
    <t>April</t>
  </si>
  <si>
    <t>May</t>
  </si>
  <si>
    <t>June</t>
  </si>
  <si>
    <t>Forecast</t>
  </si>
  <si>
    <t>Actual</t>
  </si>
  <si>
    <t>SPENDING LINE</t>
  </si>
  <si>
    <t xml:space="preserve">Capital </t>
  </si>
  <si>
    <t>Resource</t>
  </si>
  <si>
    <t>Labour Costs</t>
  </si>
  <si>
    <t>Equipment (associated with staffing requirements)</t>
  </si>
  <si>
    <t>Staff, Training and Recruitment</t>
  </si>
  <si>
    <t>Data Sharing and Analysis</t>
  </si>
  <si>
    <t>Consultancy Services</t>
  </si>
  <si>
    <t>Events/Workshops</t>
  </si>
  <si>
    <t>Other (please specify)   [     ]</t>
  </si>
  <si>
    <t>SUBTOTAL</t>
  </si>
  <si>
    <t>Non-Labour Costs</t>
  </si>
  <si>
    <t>Commissioned Interventions</t>
  </si>
  <si>
    <t xml:space="preserve">Evaluation and Monitoring </t>
  </si>
  <si>
    <t>Salary Costs (associated with delivering interventions)</t>
  </si>
  <si>
    <t>MONTHLY ACTUALS TOTAL</t>
  </si>
  <si>
    <t>REPORTING PERIOD LABOUR TOTAL</t>
  </si>
  <si>
    <t>REPORTING PERIOD NON-LABOUR TOTAL</t>
  </si>
  <si>
    <t>REPORTING PERIOD ACTUALS TOTAL</t>
  </si>
  <si>
    <t>FINANCE OFFICER CERTIFICATION</t>
  </si>
  <si>
    <t>I certify to the best of my knowledge and believe that:</t>
  </si>
  <si>
    <t>a) the information provided is correct, and no Duplicate Funding has been received in respect of this Eligible Expenditure Satement,</t>
  </si>
  <si>
    <t>b) the expenditure has been incurred only for the purposes set out in the Grant Agreement for the specified Grant stream.</t>
  </si>
  <si>
    <t>Signature</t>
  </si>
  <si>
    <t xml:space="preserve">Name </t>
  </si>
  <si>
    <t>Mark Easen</t>
  </si>
  <si>
    <t>Date</t>
  </si>
  <si>
    <t>Position</t>
  </si>
  <si>
    <t>Senior finance adviser</t>
  </si>
  <si>
    <t>HOME OFFICE SIGN OFF</t>
  </si>
  <si>
    <t>1 July - 30 September</t>
  </si>
  <si>
    <t>Q2</t>
  </si>
  <si>
    <t>July</t>
  </si>
  <si>
    <t>August</t>
  </si>
  <si>
    <t>September</t>
  </si>
  <si>
    <t>Kate Boynton</t>
  </si>
  <si>
    <t>Deputy Chief Finance Officer</t>
  </si>
  <si>
    <t>1 October - 31 December</t>
  </si>
  <si>
    <t>Q3</t>
  </si>
  <si>
    <t>October</t>
  </si>
  <si>
    <t>November</t>
  </si>
  <si>
    <t>December</t>
  </si>
  <si>
    <t>Variance</t>
  </si>
  <si>
    <t>Comment</t>
  </si>
  <si>
    <t>Salary and Employee costs</t>
  </si>
  <si>
    <t>Data Hub</t>
  </si>
  <si>
    <t>Data Hub slipped to Q4</t>
  </si>
  <si>
    <t>Consultnacy</t>
  </si>
  <si>
    <t>Interventions</t>
  </si>
  <si>
    <t>Intervention slippage £89k TM, £50k DA Perpetrator, Link Wokers £48k, Winter time VF £23k</t>
  </si>
  <si>
    <t>Evaluation</t>
  </si>
  <si>
    <t>Evaluation slipped to Q4</t>
  </si>
  <si>
    <t>Other</t>
  </si>
  <si>
    <t>Anne Saxton</t>
  </si>
  <si>
    <t>29/01/2024</t>
  </si>
  <si>
    <t>Senior Finance Manager</t>
  </si>
  <si>
    <t>1 January - 31 March</t>
  </si>
  <si>
    <t>Q4</t>
  </si>
  <si>
    <t>January</t>
  </si>
  <si>
    <t>February</t>
  </si>
  <si>
    <t>March</t>
  </si>
  <si>
    <t>Other (please specify)   [ SVP Website Production ]</t>
  </si>
  <si>
    <t xml:space="preserve">Variance </t>
  </si>
  <si>
    <t>5th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</si>
</sst>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1" xfId="0" applyFont="1" applyFill="1" applyBorder="1" applyAlignment="1">
      <alignment horizontal="left" wrapText="1"/>
    </xf>
    <xf numFmtId="44" fontId="1" fillId="2" borderId="1" xfId="0" applyNumberFormat="1" applyFont="1" applyFill="1" applyBorder="1" applyAlignment="1">
      <alignment horizontal="left" wrapText="1"/>
    </xf>
    <xf numFmtId="44" fontId="2" fillId="3" borderId="20" xfId="0" applyNumberFormat="1" applyFont="1" applyFill="1" applyBorder="1"/>
    <xf numFmtId="44" fontId="1" fillId="3" borderId="4" xfId="0" applyNumberFormat="1" applyFont="1" applyFill="1" applyBorder="1"/>
    <xf numFmtId="44" fontId="1" fillId="0" borderId="0" xfId="0" applyNumberFormat="1" applyFont="1"/>
    <xf numFmtId="44" fontId="2" fillId="0" borderId="0" xfId="0" applyNumberFormat="1" applyFont="1"/>
    <xf numFmtId="44" fontId="1" fillId="3" borderId="15" xfId="0" applyNumberFormat="1" applyFont="1" applyFill="1" applyBorder="1"/>
    <xf numFmtId="44" fontId="1" fillId="0" borderId="22" xfId="0" applyNumberFormat="1" applyFont="1" applyBorder="1"/>
    <xf numFmtId="44" fontId="1" fillId="3" borderId="18" xfId="0" applyNumberFormat="1" applyFont="1" applyFill="1" applyBorder="1"/>
    <xf numFmtId="44" fontId="1" fillId="0" borderId="24" xfId="0" applyNumberFormat="1" applyFont="1" applyBorder="1"/>
    <xf numFmtId="44" fontId="2" fillId="0" borderId="0" xfId="0" applyNumberFormat="1" applyFont="1" applyAlignment="1">
      <alignment horizontal="left"/>
    </xf>
    <xf numFmtId="44" fontId="2" fillId="0" borderId="0" xfId="0" applyNumberFormat="1" applyFont="1" applyAlignment="1">
      <alignment wrapText="1"/>
    </xf>
    <xf numFmtId="44" fontId="2" fillId="0" borderId="0" xfId="0" applyNumberFormat="1" applyFont="1" applyAlignment="1">
      <alignment horizontal="left" wrapText="1"/>
    </xf>
    <xf numFmtId="44" fontId="1" fillId="3" borderId="5" xfId="0" applyNumberFormat="1" applyFont="1" applyFill="1" applyBorder="1"/>
    <xf numFmtId="44" fontId="2" fillId="3" borderId="6" xfId="0" applyNumberFormat="1" applyFont="1" applyFill="1" applyBorder="1"/>
    <xf numFmtId="44" fontId="2" fillId="3" borderId="13" xfId="0" applyNumberFormat="1" applyFont="1" applyFill="1" applyBorder="1"/>
    <xf numFmtId="44" fontId="2" fillId="3" borderId="7" xfId="0" applyNumberFormat="1" applyFont="1" applyFill="1" applyBorder="1"/>
    <xf numFmtId="44" fontId="1" fillId="3" borderId="16" xfId="0" applyNumberFormat="1" applyFont="1" applyFill="1" applyBorder="1" applyAlignment="1">
      <alignment horizontal="center"/>
    </xf>
    <xf numFmtId="44" fontId="1" fillId="3" borderId="8" xfId="0" applyNumberFormat="1" applyFont="1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/>
    </xf>
    <xf numFmtId="44" fontId="2" fillId="3" borderId="2" xfId="0" applyNumberFormat="1" applyFont="1" applyFill="1" applyBorder="1" applyAlignment="1">
      <alignment horizontal="center"/>
    </xf>
    <xf numFmtId="44" fontId="1" fillId="3" borderId="1" xfId="0" applyNumberFormat="1" applyFont="1" applyFill="1" applyBorder="1" applyAlignment="1">
      <alignment horizontal="center"/>
    </xf>
    <xf numFmtId="44" fontId="2" fillId="3" borderId="9" xfId="0" applyNumberFormat="1" applyFont="1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3" borderId="16" xfId="0" applyNumberFormat="1" applyFont="1" applyFill="1" applyBorder="1" applyAlignment="1">
      <alignment horizontal="left" vertical="center"/>
    </xf>
    <xf numFmtId="44" fontId="1" fillId="3" borderId="8" xfId="0" applyNumberFormat="1" applyFont="1" applyFill="1" applyBorder="1" applyAlignment="1">
      <alignment horizontal="left" vertical="center"/>
    </xf>
    <xf numFmtId="44" fontId="1" fillId="3" borderId="1" xfId="0" applyNumberFormat="1" applyFont="1" applyFill="1" applyBorder="1" applyAlignment="1">
      <alignment horizontal="left" vertical="center"/>
    </xf>
    <xf numFmtId="44" fontId="1" fillId="3" borderId="2" xfId="0" applyNumberFormat="1" applyFont="1" applyFill="1" applyBorder="1" applyAlignment="1">
      <alignment horizontal="left" vertical="center"/>
    </xf>
    <xf numFmtId="44" fontId="1" fillId="3" borderId="9" xfId="0" applyNumberFormat="1" applyFont="1" applyFill="1" applyBorder="1" applyAlignment="1">
      <alignment horizontal="left" vertical="center"/>
    </xf>
    <xf numFmtId="44" fontId="2" fillId="0" borderId="0" xfId="0" applyNumberFormat="1" applyFont="1" applyAlignment="1">
      <alignment horizontal="left" vertical="center"/>
    </xf>
    <xf numFmtId="44" fontId="1" fillId="3" borderId="17" xfId="0" applyNumberFormat="1" applyFont="1" applyFill="1" applyBorder="1"/>
    <xf numFmtId="44" fontId="1" fillId="3" borderId="10" xfId="0" applyNumberFormat="1" applyFont="1" applyFill="1" applyBorder="1"/>
    <xf numFmtId="44" fontId="1" fillId="3" borderId="11" xfId="0" applyNumberFormat="1" applyFont="1" applyFill="1" applyBorder="1"/>
    <xf numFmtId="44" fontId="1" fillId="3" borderId="14" xfId="0" applyNumberFormat="1" applyFont="1" applyFill="1" applyBorder="1"/>
    <xf numFmtId="44" fontId="1" fillId="3" borderId="12" xfId="0" applyNumberFormat="1" applyFont="1" applyFill="1" applyBorder="1"/>
    <xf numFmtId="0" fontId="3" fillId="3" borderId="20" xfId="0" applyFont="1" applyFill="1" applyBorder="1"/>
    <xf numFmtId="0" fontId="1" fillId="3" borderId="32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1" fillId="3" borderId="35" xfId="0" applyFont="1" applyFill="1" applyBorder="1"/>
    <xf numFmtId="44" fontId="2" fillId="0" borderId="5" xfId="0" applyNumberFormat="1" applyFont="1" applyBorder="1"/>
    <xf numFmtId="44" fontId="2" fillId="0" borderId="6" xfId="0" applyNumberFormat="1" applyFont="1" applyBorder="1"/>
    <xf numFmtId="44" fontId="2" fillId="0" borderId="7" xfId="0" applyNumberFormat="1" applyFont="1" applyBorder="1"/>
    <xf numFmtId="44" fontId="2" fillId="0" borderId="8" xfId="0" applyNumberFormat="1" applyFont="1" applyBorder="1"/>
    <xf numFmtId="44" fontId="2" fillId="0" borderId="1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3" fillId="3" borderId="0" xfId="0" applyNumberFormat="1" applyFont="1" applyFill="1"/>
    <xf numFmtId="44" fontId="1" fillId="0" borderId="4" xfId="0" applyNumberFormat="1" applyFont="1" applyBorder="1"/>
    <xf numFmtId="0" fontId="2" fillId="0" borderId="0" xfId="0" applyFont="1"/>
    <xf numFmtId="44" fontId="1" fillId="0" borderId="15" xfId="0" applyNumberFormat="1" applyFont="1" applyBorder="1"/>
    <xf numFmtId="44" fontId="1" fillId="0" borderId="18" xfId="0" applyNumberFormat="1" applyFont="1" applyBorder="1"/>
    <xf numFmtId="0" fontId="1" fillId="4" borderId="0" xfId="0" applyFont="1" applyFill="1"/>
    <xf numFmtId="0" fontId="1" fillId="3" borderId="4" xfId="0" applyFont="1" applyFill="1" applyBorder="1"/>
    <xf numFmtId="0" fontId="1" fillId="0" borderId="0" xfId="0" applyFont="1"/>
    <xf numFmtId="3" fontId="2" fillId="0" borderId="0" xfId="0" applyNumberFormat="1" applyFont="1"/>
    <xf numFmtId="0" fontId="2" fillId="3" borderId="15" xfId="0" applyFont="1" applyFill="1" applyBorder="1"/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17" xfId="0" applyFont="1" applyFill="1" applyBorder="1"/>
    <xf numFmtId="0" fontId="2" fillId="0" borderId="3" xfId="0" applyFont="1" applyBorder="1" applyAlignment="1">
      <alignment horizontal="center"/>
    </xf>
    <xf numFmtId="0" fontId="2" fillId="3" borderId="4" xfId="0" applyFont="1" applyFill="1" applyBorder="1"/>
    <xf numFmtId="0" fontId="2" fillId="0" borderId="27" xfId="0" applyFont="1" applyBorder="1"/>
    <xf numFmtId="0" fontId="2" fillId="0" borderId="0" xfId="0" applyFont="1" applyAlignment="1">
      <alignment horizontal="center"/>
    </xf>
    <xf numFmtId="0" fontId="2" fillId="3" borderId="18" xfId="0" applyFont="1" applyFill="1" applyBorder="1"/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3" borderId="15" xfId="0" applyFont="1" applyFill="1" applyBorder="1"/>
    <xf numFmtId="0" fontId="1" fillId="0" borderId="22" xfId="0" applyFont="1" applyBorder="1"/>
    <xf numFmtId="0" fontId="1" fillId="3" borderId="18" xfId="0" applyFont="1" applyFill="1" applyBorder="1"/>
    <xf numFmtId="0" fontId="1" fillId="0" borderId="24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3" fontId="1" fillId="0" borderId="0" xfId="0" applyNumberFormat="1" applyFont="1"/>
    <xf numFmtId="0" fontId="2" fillId="0" borderId="0" xfId="0" applyFont="1" applyAlignment="1">
      <alignment horizontal="left"/>
    </xf>
    <xf numFmtId="44" fontId="1" fillId="0" borderId="0" xfId="0" applyNumberFormat="1" applyFont="1" applyAlignment="1">
      <alignment horizontal="left" vertical="center"/>
    </xf>
    <xf numFmtId="44" fontId="1" fillId="0" borderId="1" xfId="0" applyNumberFormat="1" applyFont="1" applyBorder="1"/>
    <xf numFmtId="44" fontId="2" fillId="0" borderId="1" xfId="0" applyNumberFormat="1" applyFont="1" applyBorder="1" applyAlignment="1">
      <alignment wrapText="1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13" xfId="0" applyFont="1" applyFill="1" applyBorder="1"/>
    <xf numFmtId="0" fontId="2" fillId="3" borderId="7" xfId="0" applyFont="1" applyFill="1" applyBorder="1"/>
    <xf numFmtId="0" fontId="1" fillId="3" borderId="1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7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4" xfId="0" applyFont="1" applyFill="1" applyBorder="1"/>
    <xf numFmtId="0" fontId="1" fillId="3" borderId="12" xfId="0" applyFont="1" applyFill="1" applyBorder="1"/>
    <xf numFmtId="44" fontId="2" fillId="3" borderId="2" xfId="0" applyNumberFormat="1" applyFont="1" applyFill="1" applyBorder="1" applyAlignment="1">
      <alignment horizontal="left"/>
    </xf>
    <xf numFmtId="44" fontId="2" fillId="3" borderId="20" xfId="0" applyNumberFormat="1" applyFont="1" applyFill="1" applyBorder="1" applyAlignment="1">
      <alignment horizontal="left"/>
    </xf>
    <xf numFmtId="44" fontId="1" fillId="3" borderId="36" xfId="0" applyNumberFormat="1" applyFont="1" applyFill="1" applyBorder="1" applyAlignment="1">
      <alignment horizontal="left"/>
    </xf>
    <xf numFmtId="44" fontId="1" fillId="3" borderId="37" xfId="0" applyNumberFormat="1" applyFont="1" applyFill="1" applyBorder="1" applyAlignment="1">
      <alignment horizontal="left"/>
    </xf>
    <xf numFmtId="44" fontId="1" fillId="3" borderId="0" xfId="0" applyNumberFormat="1" applyFont="1" applyFill="1"/>
    <xf numFmtId="44" fontId="2" fillId="3" borderId="1" xfId="0" applyNumberFormat="1" applyFont="1" applyFill="1" applyBorder="1"/>
    <xf numFmtId="43" fontId="3" fillId="3" borderId="20" xfId="0" applyNumberFormat="1" applyFont="1" applyFill="1" applyBorder="1"/>
    <xf numFmtId="43" fontId="1" fillId="3" borderId="32" xfId="0" applyNumberFormat="1" applyFont="1" applyFill="1" applyBorder="1"/>
    <xf numFmtId="43" fontId="1" fillId="3" borderId="33" xfId="0" applyNumberFormat="1" applyFont="1" applyFill="1" applyBorder="1"/>
    <xf numFmtId="43" fontId="1" fillId="3" borderId="34" xfId="0" applyNumberFormat="1" applyFont="1" applyFill="1" applyBorder="1"/>
    <xf numFmtId="43" fontId="1" fillId="3" borderId="35" xfId="0" applyNumberFormat="1" applyFont="1" applyFill="1" applyBorder="1"/>
    <xf numFmtId="43" fontId="2" fillId="3" borderId="20" xfId="0" applyNumberFormat="1" applyFont="1" applyFill="1" applyBorder="1"/>
    <xf numFmtId="43" fontId="1" fillId="3" borderId="0" xfId="0" applyNumberFormat="1" applyFont="1" applyFill="1"/>
    <xf numFmtId="43" fontId="2" fillId="3" borderId="1" xfId="0" applyNumberFormat="1" applyFont="1" applyFill="1" applyBorder="1"/>
    <xf numFmtId="43" fontId="2" fillId="0" borderId="0" xfId="0" applyNumberFormat="1" applyFont="1"/>
    <xf numFmtId="43" fontId="3" fillId="3" borderId="0" xfId="0" applyNumberFormat="1" applyFont="1" applyFill="1"/>
    <xf numFmtId="43" fontId="2" fillId="3" borderId="20" xfId="0" applyNumberFormat="1" applyFont="1" applyFill="1" applyBorder="1" applyAlignment="1">
      <alignment horizontal="left"/>
    </xf>
    <xf numFmtId="43" fontId="2" fillId="3" borderId="2" xfId="0" applyNumberFormat="1" applyFont="1" applyFill="1" applyBorder="1" applyAlignment="1">
      <alignment horizontal="left"/>
    </xf>
    <xf numFmtId="43" fontId="1" fillId="3" borderId="36" xfId="0" applyNumberFormat="1" applyFont="1" applyFill="1" applyBorder="1" applyAlignment="1">
      <alignment horizontal="left"/>
    </xf>
    <xf numFmtId="43" fontId="1" fillId="3" borderId="37" xfId="0" applyNumberFormat="1" applyFont="1" applyFill="1" applyBorder="1" applyAlignment="1">
      <alignment horizontal="left"/>
    </xf>
    <xf numFmtId="43" fontId="1" fillId="3" borderId="15" xfId="0" applyNumberFormat="1" applyFont="1" applyFill="1" applyBorder="1"/>
    <xf numFmtId="43" fontId="1" fillId="3" borderId="18" xfId="0" applyNumberFormat="1" applyFont="1" applyFill="1" applyBorder="1"/>
    <xf numFmtId="43" fontId="1" fillId="4" borderId="0" xfId="0" applyNumberFormat="1" applyFont="1" applyFill="1"/>
    <xf numFmtId="43" fontId="1" fillId="3" borderId="4" xfId="0" applyNumberFormat="1" applyFont="1" applyFill="1" applyBorder="1"/>
    <xf numFmtId="43" fontId="1" fillId="0" borderId="0" xfId="0" applyNumberFormat="1" applyFont="1"/>
    <xf numFmtId="14" fontId="2" fillId="0" borderId="27" xfId="0" applyNumberFormat="1" applyFont="1" applyBorder="1"/>
    <xf numFmtId="0" fontId="4" fillId="0" borderId="22" xfId="0" applyFont="1" applyBorder="1"/>
    <xf numFmtId="0" fontId="2" fillId="0" borderId="2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3" borderId="19" xfId="0" applyFont="1" applyFill="1" applyBorder="1" applyAlignment="1"/>
    <xf numFmtId="0" fontId="1" fillId="3" borderId="23" xfId="0" applyFont="1" applyFill="1" applyBorder="1" applyAlignment="1"/>
    <xf numFmtId="0" fontId="2" fillId="3" borderId="21" xfId="0" applyFont="1" applyFill="1" applyBorder="1" applyAlignment="1"/>
    <xf numFmtId="0" fontId="2" fillId="3" borderId="25" xfId="0" applyFont="1" applyFill="1" applyBorder="1" applyAlignment="1"/>
    <xf numFmtId="0" fontId="1" fillId="0" borderId="22" xfId="0" quotePrefix="1" applyFont="1" applyBorder="1" applyAlignment="1"/>
    <xf numFmtId="0" fontId="1" fillId="0" borderId="23" xfId="0" applyFont="1" applyBorder="1" applyAlignment="1"/>
    <xf numFmtId="44" fontId="1" fillId="0" borderId="21" xfId="0" applyNumberFormat="1" applyFont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44" fontId="1" fillId="3" borderId="19" xfId="0" applyNumberFormat="1" applyFont="1" applyFill="1" applyBorder="1" applyAlignment="1"/>
    <xf numFmtId="44" fontId="1" fillId="3" borderId="23" xfId="0" applyNumberFormat="1" applyFont="1" applyFill="1" applyBorder="1" applyAlignment="1"/>
    <xf numFmtId="44" fontId="1" fillId="0" borderId="22" xfId="0" quotePrefix="1" applyNumberFormat="1" applyFont="1" applyBorder="1" applyAlignment="1"/>
    <xf numFmtId="44" fontId="1" fillId="0" borderId="23" xfId="0" applyNumberFormat="1" applyFont="1" applyBorder="1" applyAlignment="1"/>
    <xf numFmtId="44" fontId="2" fillId="3" borderId="29" xfId="0" applyNumberFormat="1" applyFont="1" applyFill="1" applyBorder="1" applyAlignment="1"/>
    <xf numFmtId="44" fontId="2" fillId="3" borderId="26" xfId="0" applyNumberFormat="1" applyFont="1" applyFill="1" applyBorder="1" applyAlignment="1"/>
    <xf numFmtId="44" fontId="2" fillId="0" borderId="0" xfId="0" applyNumberFormat="1" applyFont="1" applyAlignment="1">
      <alignment horizontal="left" wrapText="1"/>
    </xf>
    <xf numFmtId="0" fontId="2" fillId="3" borderId="29" xfId="0" applyFont="1" applyFill="1" applyBorder="1" applyAlignment="1"/>
    <xf numFmtId="0" fontId="2" fillId="3" borderId="26" xfId="0" applyFont="1" applyFill="1" applyBorder="1" applyAlignment="1"/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06/relationships/rdRichValueStructure" Target="richData/rdrichvaluestructure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microsoft.com/office/2022/10/relationships/richValueRel" Target="richData/richValueRel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microsoft.com/office/2017/06/relationships/rdRichValue" Target="richData/rdrichvalue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44D0.2D7C375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44</xdr:row>
      <xdr:rowOff>15875</xdr:rowOff>
    </xdr:from>
    <xdr:to>
      <xdr:col>1</xdr:col>
      <xdr:colOff>1268742</xdr:colOff>
      <xdr:row>44</xdr:row>
      <xdr:rowOff>313055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A25106-B362-274B-8FCB-A487AC360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9187" y="8374063"/>
          <a:ext cx="1197305" cy="297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44</xdr:row>
      <xdr:rowOff>11906</xdr:rowOff>
    </xdr:from>
    <xdr:to>
      <xdr:col>2</xdr:col>
      <xdr:colOff>190500</xdr:colOff>
      <xdr:row>44</xdr:row>
      <xdr:rowOff>166687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8560594"/>
          <a:ext cx="1583531" cy="1547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44</xdr:row>
      <xdr:rowOff>28575</xdr:rowOff>
    </xdr:from>
    <xdr:to>
      <xdr:col>1</xdr:col>
      <xdr:colOff>1304925</xdr:colOff>
      <xdr:row>44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A596DB-186C-3340-5B97-A51DE6994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7050" y="8553450"/>
          <a:ext cx="1266825" cy="333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44</xdr:row>
      <xdr:rowOff>59532</xdr:rowOff>
    </xdr:from>
    <xdr:to>
      <xdr:col>2</xdr:col>
      <xdr:colOff>559594</xdr:colOff>
      <xdr:row>44</xdr:row>
      <xdr:rowOff>378534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9144001"/>
          <a:ext cx="1988344" cy="319002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="80" zoomScaleNormal="80" workbookViewId="0">
      <selection activeCell="B3" sqref="B3"/>
    </sheetView>
  </sheetViews>
  <sheetFormatPr defaultColWidth="8.54296875" defaultRowHeight="14" x14ac:dyDescent="0.3"/>
  <cols>
    <col min="1" max="1" width="51.453125" style="50" customWidth="1"/>
    <col min="2" max="2" width="22.81640625" style="50" customWidth="1"/>
    <col min="3" max="3" width="24" style="50" customWidth="1"/>
    <col min="4" max="4" width="18" style="50" customWidth="1"/>
    <col min="5" max="5" width="17.81640625" style="50" customWidth="1"/>
    <col min="6" max="6" width="12.54296875" style="50" customWidth="1"/>
    <col min="7" max="7" width="13.453125" style="50" customWidth="1"/>
    <col min="8" max="8" width="19" style="50" customWidth="1"/>
    <col min="9" max="9" width="13" style="50" customWidth="1"/>
    <col min="10" max="10" width="16.453125" style="50" customWidth="1"/>
    <col min="11" max="11" width="12.453125" style="50" customWidth="1"/>
    <col min="12" max="12" width="12.54296875" style="50" customWidth="1"/>
    <col min="13" max="13" width="11.54296875" style="50" customWidth="1"/>
    <col min="14" max="14" width="13.54296875" style="50" customWidth="1"/>
    <col min="15" max="15" width="9.453125" style="50" customWidth="1"/>
    <col min="16" max="16" width="10" style="50" customWidth="1"/>
    <col min="17" max="17" width="9" style="50" customWidth="1"/>
    <col min="18" max="18" width="11" style="50" customWidth="1"/>
    <col min="19" max="19" width="10" style="50" customWidth="1"/>
    <col min="20" max="20" width="9.453125" style="50" customWidth="1"/>
    <col min="21" max="16384" width="8.54296875" style="50"/>
  </cols>
  <sheetData>
    <row r="1" spans="1:14" ht="14.5" thickBot="1" x14ac:dyDescent="0.35">
      <c r="A1" s="54" t="s">
        <v>0</v>
      </c>
      <c r="B1" s="55"/>
      <c r="C1" s="55"/>
      <c r="D1" s="55"/>
      <c r="E1" s="55"/>
      <c r="F1" s="55"/>
      <c r="G1" s="55"/>
    </row>
    <row r="2" spans="1:14" ht="14.5" thickBot="1" x14ac:dyDescent="0.35"/>
    <row r="3" spans="1:14" ht="14.9" customHeight="1" x14ac:dyDescent="0.3">
      <c r="A3" s="70" t="s">
        <v>1</v>
      </c>
      <c r="B3" s="128" t="s">
        <v>2</v>
      </c>
      <c r="C3" s="71"/>
      <c r="D3" s="71"/>
      <c r="E3" s="136" t="s">
        <v>3</v>
      </c>
      <c r="F3" s="137"/>
      <c r="G3" s="140" t="s">
        <v>4</v>
      </c>
      <c r="H3" s="141"/>
      <c r="K3" s="55"/>
      <c r="L3" s="55"/>
    </row>
    <row r="4" spans="1:14" ht="15" customHeight="1" thickBot="1" x14ac:dyDescent="0.35">
      <c r="A4" s="72" t="s">
        <v>5</v>
      </c>
      <c r="B4" s="73" t="s">
        <v>6</v>
      </c>
      <c r="C4" s="73"/>
      <c r="D4" s="73"/>
      <c r="E4" s="138" t="s">
        <v>7</v>
      </c>
      <c r="F4" s="139"/>
      <c r="G4" s="142">
        <v>0</v>
      </c>
      <c r="H4" s="143"/>
    </row>
    <row r="6" spans="1:14" x14ac:dyDescent="0.3">
      <c r="A6" s="50" t="s">
        <v>8</v>
      </c>
      <c r="M6" s="78"/>
    </row>
    <row r="7" spans="1:14" x14ac:dyDescent="0.3">
      <c r="A7" s="50" t="s">
        <v>9</v>
      </c>
    </row>
    <row r="8" spans="1:14" ht="13.9" customHeight="1" x14ac:dyDescent="0.3">
      <c r="A8" s="135" t="s">
        <v>10</v>
      </c>
      <c r="B8" s="135"/>
      <c r="C8" s="135"/>
      <c r="D8" s="135"/>
      <c r="E8" s="135"/>
      <c r="F8" s="74"/>
      <c r="G8" s="74"/>
      <c r="H8" s="74"/>
      <c r="I8" s="74"/>
      <c r="J8" s="74"/>
      <c r="K8" s="74"/>
      <c r="L8" s="74"/>
      <c r="M8" s="74"/>
      <c r="N8" s="74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4"/>
      <c r="N9" s="74"/>
    </row>
    <row r="10" spans="1:14" ht="27.75" customHeight="1" x14ac:dyDescent="0.3">
      <c r="A10" s="1" t="s">
        <v>11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4"/>
      <c r="N10" s="74"/>
    </row>
    <row r="11" spans="1:14" ht="14.5" thickBot="1" x14ac:dyDescent="0.35"/>
    <row r="12" spans="1:14" x14ac:dyDescent="0.3">
      <c r="A12" s="70" t="s">
        <v>5</v>
      </c>
      <c r="B12" s="82" t="s">
        <v>12</v>
      </c>
      <c r="C12" s="83"/>
      <c r="D12" s="84"/>
      <c r="E12" s="83"/>
      <c r="F12" s="83"/>
      <c r="G12" s="83"/>
      <c r="H12" s="83"/>
      <c r="I12" s="83"/>
      <c r="J12" s="85"/>
    </row>
    <row r="13" spans="1:14" s="65" customFormat="1" x14ac:dyDescent="0.3">
      <c r="A13" s="86"/>
      <c r="B13" s="87" t="s">
        <v>13</v>
      </c>
      <c r="C13" s="88"/>
      <c r="D13" s="89"/>
      <c r="E13" s="90" t="s">
        <v>14</v>
      </c>
      <c r="F13" s="88"/>
      <c r="G13" s="88"/>
      <c r="H13" s="90" t="s">
        <v>15</v>
      </c>
      <c r="I13" s="88"/>
      <c r="J13" s="91"/>
    </row>
    <row r="14" spans="1:14" s="76" customFormat="1" x14ac:dyDescent="0.35">
      <c r="A14" s="92"/>
      <c r="B14" s="93" t="s">
        <v>16</v>
      </c>
      <c r="C14" s="94" t="s">
        <v>17</v>
      </c>
      <c r="D14" s="95"/>
      <c r="E14" s="94" t="s">
        <v>16</v>
      </c>
      <c r="F14" s="94" t="s">
        <v>17</v>
      </c>
      <c r="G14" s="94"/>
      <c r="H14" s="94" t="s">
        <v>16</v>
      </c>
      <c r="I14" s="94" t="s">
        <v>17</v>
      </c>
      <c r="J14" s="96"/>
    </row>
    <row r="15" spans="1:14" ht="14.5" thickBot="1" x14ac:dyDescent="0.35">
      <c r="A15" s="97" t="s">
        <v>18</v>
      </c>
      <c r="B15" s="98"/>
      <c r="C15" s="99" t="s">
        <v>19</v>
      </c>
      <c r="D15" s="100" t="s">
        <v>20</v>
      </c>
      <c r="E15" s="99"/>
      <c r="F15" s="99" t="s">
        <v>19</v>
      </c>
      <c r="G15" s="99" t="s">
        <v>20</v>
      </c>
      <c r="H15" s="99"/>
      <c r="I15" s="99" t="s">
        <v>19</v>
      </c>
      <c r="J15" s="101" t="s">
        <v>20</v>
      </c>
    </row>
    <row r="16" spans="1:14" ht="14.5" thickBot="1" x14ac:dyDescent="0.35">
      <c r="A16" s="36" t="s">
        <v>21</v>
      </c>
      <c r="B16" s="37"/>
      <c r="C16" s="38"/>
      <c r="D16" s="39"/>
      <c r="E16" s="38"/>
      <c r="F16" s="38"/>
      <c r="G16" s="38"/>
      <c r="H16" s="38"/>
      <c r="I16" s="38"/>
      <c r="J16" s="40"/>
    </row>
    <row r="17" spans="1:10" x14ac:dyDescent="0.3">
      <c r="A17" s="3" t="s">
        <v>22</v>
      </c>
      <c r="B17" s="41"/>
      <c r="C17" s="42"/>
      <c r="D17" s="42"/>
      <c r="E17" s="42"/>
      <c r="F17" s="42"/>
      <c r="G17" s="42"/>
      <c r="H17" s="42"/>
      <c r="I17" s="42"/>
      <c r="J17" s="43"/>
    </row>
    <row r="18" spans="1:10" x14ac:dyDescent="0.3">
      <c r="A18" s="3" t="s">
        <v>23</v>
      </c>
      <c r="B18" s="44"/>
      <c r="C18" s="45"/>
      <c r="D18" s="45"/>
      <c r="E18" s="45"/>
      <c r="F18" s="45"/>
      <c r="G18" s="45"/>
      <c r="H18" s="45">
        <v>1542</v>
      </c>
      <c r="I18" s="45"/>
      <c r="J18" s="46">
        <v>0</v>
      </c>
    </row>
    <row r="19" spans="1:10" x14ac:dyDescent="0.3">
      <c r="A19" s="3" t="s">
        <v>24</v>
      </c>
      <c r="B19" s="44"/>
      <c r="C19" s="45"/>
      <c r="D19" s="45"/>
      <c r="E19" s="45"/>
      <c r="F19" s="45"/>
      <c r="G19" s="45"/>
      <c r="H19" s="45"/>
      <c r="I19" s="45"/>
      <c r="J19" s="46"/>
    </row>
    <row r="20" spans="1:10" x14ac:dyDescent="0.3">
      <c r="A20" s="3" t="s">
        <v>25</v>
      </c>
      <c r="B20" s="44"/>
      <c r="C20" s="45"/>
      <c r="D20" s="45"/>
      <c r="E20" s="45"/>
      <c r="F20" s="45"/>
      <c r="G20" s="45"/>
      <c r="H20" s="45"/>
      <c r="I20" s="45"/>
      <c r="J20" s="46"/>
    </row>
    <row r="21" spans="1:10" x14ac:dyDescent="0.3">
      <c r="A21" s="3" t="s">
        <v>26</v>
      </c>
      <c r="B21" s="44"/>
      <c r="C21" s="45"/>
      <c r="D21" s="45"/>
      <c r="E21" s="45"/>
      <c r="F21" s="45"/>
      <c r="G21" s="45"/>
      <c r="H21" s="45"/>
      <c r="I21" s="45"/>
      <c r="J21" s="46"/>
    </row>
    <row r="22" spans="1:10" x14ac:dyDescent="0.3">
      <c r="A22" s="3" t="s">
        <v>27</v>
      </c>
      <c r="B22" s="44"/>
      <c r="C22" s="45"/>
      <c r="D22" s="45"/>
      <c r="E22" s="45"/>
      <c r="F22" s="45"/>
      <c r="G22" s="45"/>
      <c r="H22" s="45"/>
      <c r="I22" s="45"/>
      <c r="J22" s="46"/>
    </row>
    <row r="23" spans="1:10" ht="14.5" thickBot="1" x14ac:dyDescent="0.35">
      <c r="A23" s="106" t="s">
        <v>28</v>
      </c>
      <c r="B23" s="47">
        <f>SUM(B17:B22)</f>
        <v>0</v>
      </c>
      <c r="C23" s="47">
        <f t="shared" ref="C23:J23" si="0">SUM(C17:C22)</f>
        <v>0</v>
      </c>
      <c r="D23" s="47">
        <f t="shared" si="0"/>
        <v>0</v>
      </c>
      <c r="E23" s="47">
        <f t="shared" si="0"/>
        <v>0</v>
      </c>
      <c r="F23" s="47">
        <f t="shared" si="0"/>
        <v>0</v>
      </c>
      <c r="G23" s="47">
        <f t="shared" si="0"/>
        <v>0</v>
      </c>
      <c r="H23" s="47">
        <f t="shared" si="0"/>
        <v>1542</v>
      </c>
      <c r="I23" s="47">
        <f t="shared" si="0"/>
        <v>0</v>
      </c>
      <c r="J23" s="47">
        <f t="shared" si="0"/>
        <v>0</v>
      </c>
    </row>
    <row r="24" spans="1:10" x14ac:dyDescent="0.3">
      <c r="A24" s="107"/>
    </row>
    <row r="25" spans="1:10" ht="14.5" thickBot="1" x14ac:dyDescent="0.35">
      <c r="A25" s="48" t="s">
        <v>29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3">
      <c r="A26" s="103" t="s">
        <v>30</v>
      </c>
      <c r="B26" s="41">
        <v>0</v>
      </c>
      <c r="C26" s="42"/>
      <c r="D26" s="42">
        <v>0</v>
      </c>
      <c r="E26" s="42">
        <v>0</v>
      </c>
      <c r="F26" s="42"/>
      <c r="G26" s="42">
        <v>0</v>
      </c>
      <c r="H26" s="42">
        <v>0</v>
      </c>
      <c r="I26" s="42"/>
      <c r="J26" s="43">
        <v>0</v>
      </c>
    </row>
    <row r="27" spans="1:10" x14ac:dyDescent="0.3">
      <c r="A27" s="103" t="s">
        <v>31</v>
      </c>
      <c r="B27" s="44"/>
      <c r="C27" s="45"/>
      <c r="D27" s="45"/>
      <c r="E27" s="45"/>
      <c r="F27" s="45"/>
      <c r="G27" s="45"/>
      <c r="H27" s="45"/>
      <c r="I27" s="45"/>
      <c r="J27" s="46"/>
    </row>
    <row r="28" spans="1:10" x14ac:dyDescent="0.3">
      <c r="A28" s="102" t="s">
        <v>32</v>
      </c>
      <c r="B28" s="44"/>
      <c r="C28" s="45"/>
      <c r="D28" s="45"/>
      <c r="E28" s="45"/>
      <c r="F28" s="45"/>
      <c r="G28" s="45"/>
      <c r="H28" s="45"/>
      <c r="I28" s="45"/>
      <c r="J28" s="46"/>
    </row>
    <row r="29" spans="1:10" x14ac:dyDescent="0.3">
      <c r="A29" s="102" t="s">
        <v>27</v>
      </c>
      <c r="B29" s="44"/>
      <c r="C29" s="45"/>
      <c r="D29" s="45"/>
      <c r="E29" s="45"/>
      <c r="F29" s="45"/>
      <c r="G29" s="45"/>
      <c r="H29" s="45"/>
      <c r="I29" s="45"/>
      <c r="J29" s="46"/>
    </row>
    <row r="30" spans="1:10" ht="14.5" thickBot="1" x14ac:dyDescent="0.35">
      <c r="A30" s="104" t="s">
        <v>28</v>
      </c>
      <c r="B30" s="47">
        <f>SUM(B26:B29)</f>
        <v>0</v>
      </c>
      <c r="C30" s="47">
        <f t="shared" ref="C30:J30" si="1">SUM(C26:C29)</f>
        <v>0</v>
      </c>
      <c r="D30" s="47"/>
      <c r="E30" s="47">
        <f t="shared" si="1"/>
        <v>0</v>
      </c>
      <c r="F30" s="47">
        <f t="shared" si="1"/>
        <v>0</v>
      </c>
      <c r="G30" s="47">
        <f t="shared" si="1"/>
        <v>0</v>
      </c>
      <c r="H30" s="47">
        <f t="shared" si="1"/>
        <v>0</v>
      </c>
      <c r="I30" s="47">
        <f t="shared" si="1"/>
        <v>0</v>
      </c>
      <c r="J30" s="47">
        <f t="shared" si="1"/>
        <v>0</v>
      </c>
    </row>
    <row r="31" spans="1:10" ht="14.5" thickBot="1" x14ac:dyDescent="0.35">
      <c r="A31" s="105" t="s">
        <v>33</v>
      </c>
      <c r="B31" s="6"/>
      <c r="C31" s="6"/>
      <c r="D31" s="49">
        <f>D23+D30</f>
        <v>0</v>
      </c>
      <c r="E31" s="6"/>
      <c r="F31" s="6"/>
      <c r="G31" s="49">
        <f>+G23+G30</f>
        <v>0</v>
      </c>
      <c r="H31" s="6"/>
      <c r="I31" s="6"/>
      <c r="J31" s="49">
        <f>J23+J30</f>
        <v>0</v>
      </c>
    </row>
    <row r="32" spans="1:10" ht="14.5" thickBot="1" x14ac:dyDescent="0.35">
      <c r="B32" s="6"/>
      <c r="C32" s="6"/>
      <c r="D32" s="6"/>
      <c r="E32" s="6"/>
      <c r="F32" s="6"/>
      <c r="G32" s="6"/>
      <c r="H32" s="6"/>
      <c r="I32" s="6"/>
      <c r="J32" s="6"/>
    </row>
    <row r="33" spans="1:11" x14ac:dyDescent="0.3">
      <c r="A33" s="70" t="s">
        <v>34</v>
      </c>
      <c r="B33" s="6"/>
      <c r="C33" s="6"/>
      <c r="D33" s="6"/>
      <c r="E33" s="6"/>
      <c r="F33" s="6"/>
      <c r="G33" s="6"/>
      <c r="H33" s="6"/>
      <c r="I33" s="6"/>
      <c r="J33" s="51">
        <f>D23+G23+J23</f>
        <v>0</v>
      </c>
    </row>
    <row r="34" spans="1:11" ht="14.5" thickBot="1" x14ac:dyDescent="0.35">
      <c r="A34" s="72" t="s">
        <v>35</v>
      </c>
      <c r="B34" s="6"/>
      <c r="C34" s="6"/>
      <c r="D34" s="6"/>
      <c r="E34" s="6"/>
      <c r="F34" s="6"/>
      <c r="G34" s="6"/>
      <c r="H34" s="6"/>
      <c r="I34" s="6"/>
      <c r="J34" s="52">
        <f>D30+G30+J30</f>
        <v>0</v>
      </c>
    </row>
    <row r="35" spans="1:11" x14ac:dyDescent="0.3">
      <c r="A35" s="53"/>
      <c r="B35" s="6"/>
      <c r="C35" s="6"/>
      <c r="D35" s="6"/>
      <c r="E35" s="6"/>
      <c r="F35" s="6"/>
      <c r="G35" s="6"/>
      <c r="H35" s="6"/>
      <c r="I35" s="6"/>
      <c r="J35" s="6"/>
    </row>
    <row r="36" spans="1:11" ht="14.5" thickBot="1" x14ac:dyDescent="0.35">
      <c r="B36" s="6"/>
      <c r="C36" s="6"/>
      <c r="D36" s="6"/>
      <c r="E36" s="6"/>
      <c r="F36" s="6"/>
      <c r="G36" s="6"/>
      <c r="H36" s="6"/>
      <c r="I36" s="6"/>
      <c r="J36" s="6"/>
    </row>
    <row r="37" spans="1:11" ht="14.5" thickBot="1" x14ac:dyDescent="0.35">
      <c r="A37" s="54" t="s">
        <v>36</v>
      </c>
      <c r="B37" s="6"/>
      <c r="C37" s="6"/>
      <c r="D37" s="6"/>
      <c r="E37" s="6"/>
      <c r="F37" s="6"/>
      <c r="G37" s="6"/>
      <c r="H37" s="6"/>
      <c r="I37" s="6"/>
      <c r="J37" s="49">
        <f>J31+G31+D31</f>
        <v>0</v>
      </c>
    </row>
    <row r="38" spans="1:11" ht="14.5" thickBot="1" x14ac:dyDescent="0.35">
      <c r="A38" s="55"/>
      <c r="B38" s="6"/>
      <c r="C38" s="6"/>
      <c r="D38" s="6"/>
      <c r="E38" s="6"/>
      <c r="F38" s="6"/>
      <c r="G38" s="6"/>
      <c r="H38" s="6"/>
      <c r="I38" s="6"/>
      <c r="J38" s="6"/>
    </row>
    <row r="39" spans="1:11" ht="42" customHeight="1" thickBot="1" x14ac:dyDescent="0.35">
      <c r="A39" s="54" t="s">
        <v>37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1" x14ac:dyDescent="0.3">
      <c r="G40" s="56"/>
      <c r="H40" s="56"/>
      <c r="I40" s="56"/>
      <c r="J40" s="56"/>
    </row>
    <row r="41" spans="1:11" x14ac:dyDescent="0.3">
      <c r="A41" s="50" t="s">
        <v>38</v>
      </c>
      <c r="J41" s="56"/>
    </row>
    <row r="42" spans="1:11" x14ac:dyDescent="0.3">
      <c r="A42" s="50" t="s">
        <v>39</v>
      </c>
      <c r="J42" s="56"/>
    </row>
    <row r="43" spans="1:11" x14ac:dyDescent="0.3">
      <c r="A43" s="50" t="s">
        <v>40</v>
      </c>
      <c r="J43" s="56"/>
    </row>
    <row r="44" spans="1:11" ht="14.5" thickBot="1" x14ac:dyDescent="0.35"/>
    <row r="45" spans="1:11" ht="26.5" customHeight="1" thickBot="1" x14ac:dyDescent="0.35">
      <c r="A45" s="57" t="s">
        <v>41</v>
      </c>
      <c r="B45" s="58"/>
      <c r="C45" s="58"/>
      <c r="D45" s="58"/>
      <c r="E45" s="59"/>
      <c r="F45" s="60"/>
    </row>
    <row r="46" spans="1:11" ht="24.65" customHeight="1" thickBot="1" x14ac:dyDescent="0.35">
      <c r="A46" s="61" t="s">
        <v>42</v>
      </c>
      <c r="B46" s="62" t="s">
        <v>43</v>
      </c>
      <c r="C46" s="62"/>
      <c r="D46" s="62"/>
      <c r="E46" s="63" t="s">
        <v>44</v>
      </c>
      <c r="F46" s="127">
        <v>45134</v>
      </c>
      <c r="H46" s="65"/>
      <c r="I46" s="65"/>
      <c r="J46" s="65"/>
      <c r="K46" s="65"/>
    </row>
    <row r="47" spans="1:11" ht="22" customHeight="1" thickBot="1" x14ac:dyDescent="0.35">
      <c r="A47" s="66" t="s">
        <v>45</v>
      </c>
      <c r="B47" s="67" t="s">
        <v>46</v>
      </c>
      <c r="C47" s="67"/>
      <c r="D47" s="67"/>
      <c r="E47" s="68"/>
      <c r="F47" s="69"/>
      <c r="H47" s="134"/>
      <c r="I47" s="134"/>
      <c r="J47" s="134"/>
    </row>
    <row r="48" spans="1:11" ht="14.5" thickBot="1" x14ac:dyDescent="0.35">
      <c r="H48" s="65"/>
      <c r="I48" s="65"/>
      <c r="J48" s="65"/>
      <c r="K48" s="65"/>
    </row>
    <row r="49" spans="1:13" ht="14.5" thickBot="1" x14ac:dyDescent="0.35">
      <c r="A49" s="54" t="s">
        <v>47</v>
      </c>
      <c r="B49" s="55"/>
      <c r="C49" s="55"/>
      <c r="D49" s="55"/>
      <c r="E49" s="55"/>
      <c r="F49" s="55"/>
    </row>
    <row r="50" spans="1:13" ht="14.5" thickBot="1" x14ac:dyDescent="0.35">
      <c r="G50" s="55"/>
      <c r="M50" s="56"/>
    </row>
    <row r="51" spans="1:13" ht="14.5" thickBot="1" x14ac:dyDescent="0.35">
      <c r="A51" s="57" t="s">
        <v>41</v>
      </c>
      <c r="B51" s="58"/>
      <c r="C51" s="58"/>
      <c r="D51" s="58"/>
      <c r="E51" s="59"/>
      <c r="F51" s="60"/>
      <c r="M51" s="56"/>
    </row>
    <row r="52" spans="1:13" ht="14.5" thickBot="1" x14ac:dyDescent="0.35">
      <c r="A52" s="61" t="s">
        <v>42</v>
      </c>
      <c r="B52" s="62"/>
      <c r="C52" s="62"/>
      <c r="D52" s="62"/>
      <c r="E52" s="63" t="s">
        <v>44</v>
      </c>
      <c r="F52" s="64"/>
      <c r="H52" s="65"/>
      <c r="I52" s="65"/>
      <c r="J52" s="65"/>
      <c r="K52" s="65"/>
      <c r="M52" s="56"/>
    </row>
    <row r="53" spans="1:13" ht="14.5" thickBot="1" x14ac:dyDescent="0.35">
      <c r="A53" s="66" t="s">
        <v>45</v>
      </c>
      <c r="B53" s="131"/>
      <c r="C53" s="131"/>
      <c r="D53" s="131"/>
      <c r="E53" s="132"/>
      <c r="F53" s="133"/>
      <c r="H53" s="134"/>
      <c r="I53" s="134"/>
      <c r="J53" s="134"/>
    </row>
    <row r="54" spans="1:13" ht="56.65" customHeight="1" x14ac:dyDescent="0.3">
      <c r="H54" s="65"/>
      <c r="I54" s="65"/>
      <c r="J54" s="65"/>
      <c r="K54" s="65"/>
      <c r="L54" s="65"/>
    </row>
    <row r="56" spans="1:13" ht="15" customHeight="1" x14ac:dyDescent="0.3">
      <c r="L56" s="65"/>
    </row>
    <row r="60" spans="1:13" ht="14.9" customHeight="1" x14ac:dyDescent="0.3">
      <c r="L60" s="65"/>
    </row>
    <row r="61" spans="1:13" x14ac:dyDescent="0.3">
      <c r="I61" s="56"/>
      <c r="J61" s="56"/>
      <c r="K61" s="56"/>
    </row>
    <row r="62" spans="1:13" ht="15" customHeight="1" x14ac:dyDescent="0.3">
      <c r="I62" s="56"/>
      <c r="J62" s="56"/>
      <c r="K62" s="56"/>
      <c r="L62" s="65"/>
    </row>
    <row r="63" spans="1:13" x14ac:dyDescent="0.3">
      <c r="H63" s="55"/>
      <c r="I63" s="77"/>
      <c r="J63" s="77"/>
      <c r="K63" s="77"/>
    </row>
    <row r="69" spans="12:13" x14ac:dyDescent="0.3">
      <c r="L69" s="56"/>
      <c r="M69" s="56"/>
    </row>
    <row r="70" spans="12:13" x14ac:dyDescent="0.3">
      <c r="L70" s="56"/>
      <c r="M70" s="56"/>
    </row>
    <row r="71" spans="12:13" x14ac:dyDescent="0.3">
      <c r="L71" s="77"/>
      <c r="M71" s="77"/>
    </row>
  </sheetData>
  <mergeCells count="8">
    <mergeCell ref="B53:F53"/>
    <mergeCell ref="H47:J47"/>
    <mergeCell ref="A8:E8"/>
    <mergeCell ref="E3:F3"/>
    <mergeCell ref="E4:F4"/>
    <mergeCell ref="G3:H3"/>
    <mergeCell ref="G4:H4"/>
    <mergeCell ref="H53:J5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="80" zoomScaleNormal="80" workbookViewId="0">
      <pane xSplit="1" topLeftCell="B1" activePane="topRight" state="frozen"/>
      <selection pane="topRight" activeCell="B3" sqref="B3"/>
    </sheetView>
  </sheetViews>
  <sheetFormatPr defaultColWidth="8.54296875" defaultRowHeight="14" x14ac:dyDescent="0.3"/>
  <cols>
    <col min="1" max="1" width="45" style="6" customWidth="1"/>
    <col min="2" max="3" width="23" style="6" customWidth="1"/>
    <col min="4" max="4" width="17.54296875" style="6" customWidth="1"/>
    <col min="5" max="5" width="17.81640625" style="6" customWidth="1"/>
    <col min="6" max="6" width="12.54296875" style="6" customWidth="1"/>
    <col min="7" max="7" width="13.453125" style="6" customWidth="1"/>
    <col min="8" max="8" width="19" style="6" customWidth="1"/>
    <col min="9" max="9" width="13" style="6" customWidth="1"/>
    <col min="10" max="10" width="13.453125" style="6" customWidth="1"/>
    <col min="11" max="11" width="12.453125" style="6" customWidth="1"/>
    <col min="12" max="12" width="12.54296875" style="6" customWidth="1"/>
    <col min="13" max="13" width="11.54296875" style="6" customWidth="1"/>
    <col min="14" max="14" width="13.54296875" style="6" customWidth="1"/>
    <col min="15" max="15" width="9.453125" style="6" customWidth="1"/>
    <col min="16" max="16" width="10" style="6" customWidth="1"/>
    <col min="17" max="17" width="9" style="6" customWidth="1"/>
    <col min="18" max="18" width="11" style="6" customWidth="1"/>
    <col min="19" max="19" width="10" style="6" customWidth="1"/>
    <col min="20" max="20" width="9.453125" style="6" customWidth="1"/>
    <col min="21" max="16384" width="8.54296875" style="6"/>
  </cols>
  <sheetData>
    <row r="1" spans="1:14" ht="14.5" thickBot="1" x14ac:dyDescent="0.35">
      <c r="A1" s="4" t="s">
        <v>0</v>
      </c>
      <c r="B1" s="5"/>
      <c r="C1" s="5"/>
      <c r="D1" s="5"/>
      <c r="E1" s="5"/>
      <c r="F1" s="5"/>
      <c r="G1" s="5"/>
    </row>
    <row r="2" spans="1:14" ht="14.5" thickBot="1" x14ac:dyDescent="0.35"/>
    <row r="3" spans="1:14" ht="14.9" customHeight="1" thickBot="1" x14ac:dyDescent="0.35">
      <c r="A3" s="7" t="s">
        <v>1</v>
      </c>
      <c r="B3" s="128" t="s">
        <v>2</v>
      </c>
      <c r="C3" s="8"/>
      <c r="D3" s="8"/>
      <c r="E3" s="144" t="s">
        <v>3</v>
      </c>
      <c r="F3" s="145"/>
      <c r="G3" s="146" t="s">
        <v>4</v>
      </c>
      <c r="H3" s="147"/>
      <c r="K3" s="5"/>
      <c r="L3" s="5"/>
    </row>
    <row r="4" spans="1:14" ht="15" customHeight="1" thickBot="1" x14ac:dyDescent="0.35">
      <c r="A4" s="9" t="s">
        <v>5</v>
      </c>
      <c r="B4" s="10" t="s">
        <v>48</v>
      </c>
      <c r="C4" s="10"/>
      <c r="D4" s="10"/>
      <c r="E4" s="148" t="s">
        <v>7</v>
      </c>
      <c r="F4" s="149"/>
      <c r="G4" s="142">
        <v>36411.910000000003</v>
      </c>
      <c r="H4" s="143"/>
    </row>
    <row r="6" spans="1:14" x14ac:dyDescent="0.3">
      <c r="A6" s="6" t="s">
        <v>8</v>
      </c>
      <c r="M6" s="11"/>
    </row>
    <row r="7" spans="1:14" x14ac:dyDescent="0.3">
      <c r="A7" s="6" t="s">
        <v>9</v>
      </c>
    </row>
    <row r="8" spans="1:14" ht="13.9" customHeight="1" x14ac:dyDescent="0.3">
      <c r="A8" s="150" t="s">
        <v>10</v>
      </c>
      <c r="B8" s="150"/>
      <c r="C8" s="150"/>
      <c r="D8" s="150"/>
      <c r="E8" s="150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2"/>
      <c r="N9" s="12"/>
    </row>
    <row r="10" spans="1:14" ht="27.75" customHeight="1" x14ac:dyDescent="0.3">
      <c r="A10" s="2" t="s">
        <v>11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2"/>
      <c r="N10" s="12"/>
    </row>
    <row r="11" spans="1:14" ht="14.5" thickBot="1" x14ac:dyDescent="0.35"/>
    <row r="12" spans="1:14" x14ac:dyDescent="0.3">
      <c r="A12" s="7" t="s">
        <v>5</v>
      </c>
      <c r="B12" s="14" t="s">
        <v>49</v>
      </c>
      <c r="C12" s="15"/>
      <c r="D12" s="16"/>
      <c r="E12" s="15"/>
      <c r="F12" s="15"/>
      <c r="G12" s="15"/>
      <c r="H12" s="15"/>
      <c r="I12" s="15"/>
      <c r="J12" s="17"/>
    </row>
    <row r="13" spans="1:14" s="24" customFormat="1" x14ac:dyDescent="0.3">
      <c r="A13" s="18"/>
      <c r="B13" s="19" t="s">
        <v>50</v>
      </c>
      <c r="C13" s="20"/>
      <c r="D13" s="21"/>
      <c r="E13" s="22" t="s">
        <v>51</v>
      </c>
      <c r="F13" s="20"/>
      <c r="G13" s="20"/>
      <c r="H13" s="22" t="s">
        <v>52</v>
      </c>
      <c r="I13" s="20"/>
      <c r="J13" s="23"/>
    </row>
    <row r="14" spans="1:14" s="30" customFormat="1" x14ac:dyDescent="0.35">
      <c r="A14" s="25"/>
      <c r="B14" s="26" t="s">
        <v>16</v>
      </c>
      <c r="C14" s="27" t="s">
        <v>17</v>
      </c>
      <c r="D14" s="28"/>
      <c r="E14" s="27" t="s">
        <v>16</v>
      </c>
      <c r="F14" s="27" t="s">
        <v>17</v>
      </c>
      <c r="G14" s="27"/>
      <c r="H14" s="27" t="s">
        <v>16</v>
      </c>
      <c r="I14" s="27" t="s">
        <v>17</v>
      </c>
      <c r="J14" s="29"/>
    </row>
    <row r="15" spans="1:14" ht="14.5" thickBot="1" x14ac:dyDescent="0.35">
      <c r="A15" s="31" t="s">
        <v>18</v>
      </c>
      <c r="B15" s="32"/>
      <c r="C15" s="33" t="s">
        <v>19</v>
      </c>
      <c r="D15" s="34" t="s">
        <v>20</v>
      </c>
      <c r="E15" s="33"/>
      <c r="F15" s="33" t="s">
        <v>19</v>
      </c>
      <c r="G15" s="33" t="s">
        <v>20</v>
      </c>
      <c r="H15" s="33"/>
      <c r="I15" s="33" t="s">
        <v>19</v>
      </c>
      <c r="J15" s="35" t="s">
        <v>20</v>
      </c>
    </row>
    <row r="16" spans="1:14" ht="14.5" thickBot="1" x14ac:dyDescent="0.35">
      <c r="A16" s="36" t="s">
        <v>21</v>
      </c>
      <c r="B16" s="37"/>
      <c r="C16" s="38"/>
      <c r="D16" s="39"/>
      <c r="E16" s="38"/>
      <c r="F16" s="38"/>
      <c r="G16" s="38"/>
      <c r="H16" s="38"/>
      <c r="I16" s="38"/>
      <c r="J16" s="40"/>
    </row>
    <row r="17" spans="1:10" x14ac:dyDescent="0.3">
      <c r="A17" s="3" t="s">
        <v>22</v>
      </c>
      <c r="B17" s="41"/>
      <c r="C17" s="42"/>
      <c r="D17" s="42"/>
      <c r="E17" s="42"/>
      <c r="F17" s="42"/>
      <c r="G17" s="42"/>
      <c r="H17" s="42"/>
      <c r="I17" s="42"/>
      <c r="J17" s="43"/>
    </row>
    <row r="18" spans="1:10" x14ac:dyDescent="0.3">
      <c r="A18" s="3" t="s">
        <v>23</v>
      </c>
      <c r="B18" s="44"/>
      <c r="C18" s="45"/>
      <c r="D18" s="45"/>
      <c r="E18" s="45">
        <v>9498</v>
      </c>
      <c r="F18" s="45"/>
      <c r="G18" s="45">
        <v>7774.72</v>
      </c>
      <c r="H18" s="45">
        <v>9498</v>
      </c>
      <c r="I18" s="45"/>
      <c r="J18" s="46">
        <v>8637.19</v>
      </c>
    </row>
    <row r="19" spans="1:10" x14ac:dyDescent="0.3">
      <c r="A19" s="3" t="s">
        <v>24</v>
      </c>
      <c r="B19" s="44">
        <v>0</v>
      </c>
      <c r="C19" s="45"/>
      <c r="D19" s="45">
        <v>0</v>
      </c>
      <c r="E19" s="45">
        <v>0</v>
      </c>
      <c r="F19" s="45"/>
      <c r="G19" s="45">
        <v>0</v>
      </c>
      <c r="H19" s="45">
        <v>20000</v>
      </c>
      <c r="I19" s="45"/>
      <c r="J19" s="46">
        <v>20000</v>
      </c>
    </row>
    <row r="20" spans="1:10" x14ac:dyDescent="0.3">
      <c r="A20" s="3" t="s">
        <v>25</v>
      </c>
      <c r="B20" s="44"/>
      <c r="C20" s="45"/>
      <c r="D20" s="45"/>
      <c r="E20" s="45"/>
      <c r="F20" s="45"/>
      <c r="G20" s="45"/>
      <c r="H20" s="45"/>
      <c r="I20" s="45"/>
      <c r="J20" s="46"/>
    </row>
    <row r="21" spans="1:10" x14ac:dyDescent="0.3">
      <c r="A21" s="3" t="s">
        <v>26</v>
      </c>
      <c r="B21" s="44"/>
      <c r="C21" s="45"/>
      <c r="D21" s="45"/>
      <c r="E21" s="45"/>
      <c r="F21" s="45"/>
      <c r="G21" s="45"/>
      <c r="H21" s="45"/>
      <c r="I21" s="45"/>
      <c r="J21" s="46"/>
    </row>
    <row r="22" spans="1:10" x14ac:dyDescent="0.3">
      <c r="A22" s="3" t="s">
        <v>27</v>
      </c>
      <c r="B22" s="44"/>
      <c r="C22" s="45"/>
      <c r="D22" s="45"/>
      <c r="E22" s="45"/>
      <c r="F22" s="45"/>
      <c r="G22" s="45"/>
      <c r="H22" s="45"/>
      <c r="I22" s="45"/>
      <c r="J22" s="46"/>
    </row>
    <row r="23" spans="1:10" ht="14.5" thickBot="1" x14ac:dyDescent="0.35">
      <c r="A23" s="106" t="s">
        <v>28</v>
      </c>
      <c r="B23" s="47">
        <f>SUM(B17:B22)</f>
        <v>0</v>
      </c>
      <c r="C23" s="47">
        <f t="shared" ref="C23:J23" si="0">SUM(C17:C22)</f>
        <v>0</v>
      </c>
      <c r="D23" s="47">
        <f t="shared" si="0"/>
        <v>0</v>
      </c>
      <c r="E23" s="47">
        <f t="shared" si="0"/>
        <v>9498</v>
      </c>
      <c r="F23" s="47">
        <f t="shared" si="0"/>
        <v>0</v>
      </c>
      <c r="G23" s="47">
        <f t="shared" si="0"/>
        <v>7774.72</v>
      </c>
      <c r="H23" s="47">
        <f t="shared" si="0"/>
        <v>29498</v>
      </c>
      <c r="I23" s="47">
        <f t="shared" si="0"/>
        <v>0</v>
      </c>
      <c r="J23" s="47">
        <f t="shared" si="0"/>
        <v>28637.190000000002</v>
      </c>
    </row>
    <row r="24" spans="1:10" x14ac:dyDescent="0.3">
      <c r="A24" s="107"/>
    </row>
    <row r="25" spans="1:10" ht="14.5" thickBot="1" x14ac:dyDescent="0.35">
      <c r="A25" s="48" t="s">
        <v>29</v>
      </c>
    </row>
    <row r="26" spans="1:10" x14ac:dyDescent="0.3">
      <c r="A26" s="103" t="s">
        <v>30</v>
      </c>
      <c r="B26" s="41">
        <v>0</v>
      </c>
      <c r="C26" s="42"/>
      <c r="D26" s="42">
        <v>0</v>
      </c>
      <c r="E26" s="42">
        <v>0</v>
      </c>
      <c r="F26" s="42"/>
      <c r="G26" s="42">
        <v>0</v>
      </c>
      <c r="H26" s="42">
        <v>0</v>
      </c>
      <c r="I26" s="42"/>
      <c r="J26" s="43">
        <v>0</v>
      </c>
    </row>
    <row r="27" spans="1:10" x14ac:dyDescent="0.3">
      <c r="A27" s="103" t="s">
        <v>31</v>
      </c>
      <c r="B27" s="44"/>
      <c r="C27" s="45"/>
      <c r="D27" s="45"/>
      <c r="E27" s="45"/>
      <c r="F27" s="45"/>
      <c r="G27" s="45"/>
      <c r="H27" s="45"/>
      <c r="I27" s="45"/>
      <c r="J27" s="46"/>
    </row>
    <row r="28" spans="1:10" ht="15" customHeight="1" x14ac:dyDescent="0.3">
      <c r="A28" s="102" t="s">
        <v>32</v>
      </c>
      <c r="B28" s="44"/>
      <c r="C28" s="45"/>
      <c r="D28" s="45"/>
      <c r="E28" s="45"/>
      <c r="F28" s="45"/>
      <c r="G28" s="45"/>
      <c r="H28" s="45"/>
      <c r="I28" s="45"/>
      <c r="J28" s="46"/>
    </row>
    <row r="29" spans="1:10" x14ac:dyDescent="0.3">
      <c r="A29" s="102" t="s">
        <v>27</v>
      </c>
      <c r="B29" s="44"/>
      <c r="C29" s="45"/>
      <c r="D29" s="45"/>
      <c r="E29" s="45"/>
      <c r="F29" s="45"/>
      <c r="G29" s="45"/>
      <c r="H29" s="45"/>
      <c r="I29" s="45"/>
      <c r="J29" s="46"/>
    </row>
    <row r="30" spans="1:10" ht="14.5" thickBot="1" x14ac:dyDescent="0.35">
      <c r="A30" s="104" t="s">
        <v>28</v>
      </c>
      <c r="B30" s="47">
        <f>SUM(B26:B29)</f>
        <v>0</v>
      </c>
      <c r="C30" s="47">
        <f t="shared" ref="C30:J30" si="1">SUM(C26:C29)</f>
        <v>0</v>
      </c>
      <c r="D30" s="47"/>
      <c r="E30" s="47">
        <f t="shared" si="1"/>
        <v>0</v>
      </c>
      <c r="F30" s="47">
        <f t="shared" si="1"/>
        <v>0</v>
      </c>
      <c r="G30" s="47">
        <f t="shared" si="1"/>
        <v>0</v>
      </c>
      <c r="H30" s="47">
        <f t="shared" si="1"/>
        <v>0</v>
      </c>
      <c r="I30" s="47">
        <f t="shared" si="1"/>
        <v>0</v>
      </c>
      <c r="J30" s="47">
        <f t="shared" si="1"/>
        <v>0</v>
      </c>
    </row>
    <row r="31" spans="1:10" ht="14.5" thickBot="1" x14ac:dyDescent="0.35">
      <c r="A31" s="105" t="s">
        <v>33</v>
      </c>
      <c r="D31" s="49">
        <f>D23+D30</f>
        <v>0</v>
      </c>
      <c r="G31" s="49">
        <f>+G23+G30</f>
        <v>7774.72</v>
      </c>
      <c r="J31" s="49">
        <f>J23+J30</f>
        <v>28637.190000000002</v>
      </c>
    </row>
    <row r="32" spans="1:10" ht="14.5" thickBot="1" x14ac:dyDescent="0.35">
      <c r="A32" s="50"/>
    </row>
    <row r="33" spans="1:12" x14ac:dyDescent="0.3">
      <c r="A33" s="70" t="s">
        <v>34</v>
      </c>
      <c r="J33" s="51">
        <f>D23+G23+J23</f>
        <v>36411.910000000003</v>
      </c>
    </row>
    <row r="34" spans="1:12" ht="18.399999999999999" customHeight="1" thickBot="1" x14ac:dyDescent="0.35">
      <c r="A34" s="72" t="s">
        <v>35</v>
      </c>
      <c r="J34" s="52">
        <f>D30+G30+J30</f>
        <v>0</v>
      </c>
    </row>
    <row r="35" spans="1:12" ht="10.9" customHeight="1" x14ac:dyDescent="0.3">
      <c r="A35" s="53"/>
    </row>
    <row r="36" spans="1:12" ht="14.5" thickBot="1" x14ac:dyDescent="0.35">
      <c r="A36" s="50"/>
    </row>
    <row r="37" spans="1:12" ht="14.5" thickBot="1" x14ac:dyDescent="0.35">
      <c r="A37" s="54" t="s">
        <v>36</v>
      </c>
      <c r="J37" s="49">
        <f>J31+G31+D31</f>
        <v>36411.910000000003</v>
      </c>
    </row>
    <row r="38" spans="1:12" ht="14.5" thickBot="1" x14ac:dyDescent="0.35">
      <c r="A38" s="55"/>
    </row>
    <row r="39" spans="1:12" ht="14.5" thickBot="1" x14ac:dyDescent="0.35">
      <c r="A39" s="54" t="s">
        <v>37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2" x14ac:dyDescent="0.3">
      <c r="A40" s="50"/>
      <c r="B40" s="50"/>
      <c r="C40" s="50"/>
      <c r="D40" s="50"/>
      <c r="E40" s="50"/>
      <c r="F40" s="50"/>
      <c r="G40" s="56"/>
      <c r="H40" s="56"/>
      <c r="I40" s="56"/>
      <c r="J40" s="56"/>
    </row>
    <row r="41" spans="1:12" x14ac:dyDescent="0.3">
      <c r="A41" s="50" t="s">
        <v>38</v>
      </c>
      <c r="B41" s="50"/>
      <c r="C41" s="50"/>
      <c r="D41" s="50"/>
      <c r="E41" s="50"/>
      <c r="F41" s="50"/>
      <c r="G41" s="50"/>
      <c r="H41" s="50"/>
      <c r="I41" s="50"/>
      <c r="J41" s="56"/>
    </row>
    <row r="42" spans="1:12" x14ac:dyDescent="0.3">
      <c r="A42" s="50" t="s">
        <v>39</v>
      </c>
      <c r="B42" s="50"/>
      <c r="C42" s="50"/>
      <c r="D42" s="50"/>
      <c r="E42" s="50"/>
      <c r="F42" s="50"/>
      <c r="G42" s="50"/>
      <c r="H42" s="50"/>
      <c r="I42" s="50"/>
      <c r="J42" s="56"/>
    </row>
    <row r="43" spans="1:12" ht="26.25" customHeight="1" x14ac:dyDescent="0.3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6"/>
      <c r="K43" s="24"/>
      <c r="L43" s="24"/>
    </row>
    <row r="44" spans="1:12" ht="14.5" thickBot="1" x14ac:dyDescent="0.35">
      <c r="A44" s="50"/>
      <c r="B44" s="50"/>
      <c r="C44" s="50"/>
      <c r="D44" s="50"/>
      <c r="E44" s="50"/>
      <c r="F44" s="50"/>
      <c r="G44" s="50"/>
      <c r="H44" s="50"/>
      <c r="I44" s="50"/>
      <c r="J44" s="50"/>
    </row>
    <row r="45" spans="1:12" ht="15" customHeight="1" thickBot="1" x14ac:dyDescent="0.35">
      <c r="A45" s="57" t="s">
        <v>41</v>
      </c>
      <c r="B45" s="58"/>
      <c r="C45" s="58"/>
      <c r="D45" s="58"/>
      <c r="E45" s="59"/>
      <c r="F45" s="60"/>
      <c r="G45" s="50"/>
      <c r="H45" s="50"/>
      <c r="I45" s="50"/>
      <c r="J45" s="50"/>
      <c r="K45" s="24"/>
      <c r="L45" s="24"/>
    </row>
    <row r="46" spans="1:12" ht="14.5" thickBot="1" x14ac:dyDescent="0.35">
      <c r="A46" s="61" t="s">
        <v>42</v>
      </c>
      <c r="B46" s="62" t="s">
        <v>53</v>
      </c>
      <c r="C46" s="62"/>
      <c r="D46" s="62"/>
      <c r="E46" s="63" t="s">
        <v>44</v>
      </c>
      <c r="F46" s="127">
        <v>45226</v>
      </c>
      <c r="G46" s="50"/>
      <c r="H46" s="65"/>
      <c r="I46" s="65"/>
      <c r="J46" s="65"/>
    </row>
    <row r="47" spans="1:12" ht="14.5" thickBot="1" x14ac:dyDescent="0.35">
      <c r="A47" s="66" t="s">
        <v>45</v>
      </c>
      <c r="B47" s="129" t="s">
        <v>54</v>
      </c>
      <c r="C47" s="67"/>
      <c r="D47" s="67"/>
      <c r="E47" s="68"/>
      <c r="F47" s="69"/>
      <c r="G47" s="50"/>
      <c r="H47" s="134"/>
      <c r="I47" s="134"/>
      <c r="J47" s="134"/>
    </row>
    <row r="48" spans="1:12" ht="14.5" thickBot="1" x14ac:dyDescent="0.35">
      <c r="A48" s="50"/>
      <c r="B48" s="50"/>
      <c r="C48" s="50"/>
      <c r="D48" s="50"/>
      <c r="E48" s="50"/>
      <c r="F48" s="50"/>
      <c r="G48" s="50"/>
      <c r="H48" s="65"/>
      <c r="I48" s="65"/>
      <c r="J48" s="65"/>
    </row>
    <row r="49" spans="1:13" ht="14.9" customHeight="1" thickBot="1" x14ac:dyDescent="0.35">
      <c r="A49" s="54" t="s">
        <v>47</v>
      </c>
      <c r="B49" s="55"/>
      <c r="C49" s="55"/>
      <c r="D49" s="55"/>
      <c r="E49" s="55"/>
      <c r="F49" s="55"/>
      <c r="G49" s="50"/>
      <c r="H49" s="50"/>
      <c r="I49" s="50"/>
      <c r="J49" s="50"/>
      <c r="K49" s="24"/>
      <c r="L49" s="24"/>
    </row>
    <row r="50" spans="1:13" ht="14.5" thickBot="1" x14ac:dyDescent="0.35">
      <c r="A50" s="50"/>
      <c r="B50" s="50"/>
      <c r="C50" s="50"/>
      <c r="D50" s="50"/>
      <c r="E50" s="50"/>
      <c r="F50" s="50"/>
      <c r="G50" s="55"/>
      <c r="H50" s="50"/>
      <c r="I50" s="50"/>
      <c r="J50" s="50"/>
    </row>
    <row r="51" spans="1:13" ht="15" customHeight="1" thickBot="1" x14ac:dyDescent="0.35">
      <c r="A51" s="57" t="s">
        <v>41</v>
      </c>
      <c r="B51" s="58"/>
      <c r="C51" s="58"/>
      <c r="D51" s="58"/>
      <c r="E51" s="59"/>
      <c r="F51" s="60"/>
      <c r="G51" s="50"/>
      <c r="H51" s="50"/>
      <c r="I51" s="50"/>
      <c r="J51" s="50"/>
      <c r="K51" s="24"/>
      <c r="L51" s="24"/>
    </row>
    <row r="52" spans="1:13" ht="14.5" thickBot="1" x14ac:dyDescent="0.35">
      <c r="A52" s="61" t="s">
        <v>42</v>
      </c>
      <c r="B52" s="62"/>
      <c r="C52" s="62"/>
      <c r="D52" s="62"/>
      <c r="E52" s="63" t="s">
        <v>44</v>
      </c>
      <c r="F52" s="64"/>
      <c r="G52" s="50"/>
      <c r="H52" s="65"/>
      <c r="I52" s="65"/>
      <c r="J52" s="65"/>
    </row>
    <row r="53" spans="1:13" ht="14.5" thickBot="1" x14ac:dyDescent="0.35">
      <c r="A53" s="66" t="s">
        <v>45</v>
      </c>
      <c r="B53" s="131"/>
      <c r="C53" s="131"/>
      <c r="D53" s="131"/>
      <c r="E53" s="132"/>
      <c r="F53" s="133"/>
      <c r="G53" s="50"/>
      <c r="H53" s="134"/>
      <c r="I53" s="134"/>
      <c r="J53" s="134"/>
    </row>
    <row r="54" spans="1:13" x14ac:dyDescent="0.3">
      <c r="A54" s="50"/>
      <c r="B54" s="50"/>
      <c r="C54" s="50"/>
      <c r="D54" s="50"/>
      <c r="E54" s="50"/>
      <c r="F54" s="50"/>
      <c r="G54" s="50"/>
      <c r="H54" s="65"/>
      <c r="I54" s="65"/>
      <c r="J54" s="65"/>
    </row>
    <row r="60" spans="1:13" x14ac:dyDescent="0.3">
      <c r="I60" s="5"/>
      <c r="J60" s="5"/>
      <c r="K60" s="5"/>
      <c r="L60" s="5"/>
      <c r="M60" s="5"/>
    </row>
  </sheetData>
  <mergeCells count="8">
    <mergeCell ref="H47:J47"/>
    <mergeCell ref="B53:F53"/>
    <mergeCell ref="H53:J53"/>
    <mergeCell ref="E3:F3"/>
    <mergeCell ref="G3:H3"/>
    <mergeCell ref="E4:F4"/>
    <mergeCell ref="A8:E8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="80" zoomScaleNormal="80" workbookViewId="0">
      <pane xSplit="1" topLeftCell="B1" activePane="topRight" state="frozen"/>
      <selection pane="topRight" activeCell="B3" sqref="B3"/>
    </sheetView>
  </sheetViews>
  <sheetFormatPr defaultColWidth="8.54296875" defaultRowHeight="14" x14ac:dyDescent="0.3"/>
  <cols>
    <col min="1" max="1" width="45.453125" style="50" customWidth="1"/>
    <col min="2" max="2" width="22.81640625" style="50" customWidth="1"/>
    <col min="3" max="3" width="26.54296875" style="50" bestFit="1" customWidth="1"/>
    <col min="4" max="4" width="17.453125" style="50" customWidth="1"/>
    <col min="5" max="5" width="17.81640625" style="50" customWidth="1"/>
    <col min="6" max="6" width="12.54296875" style="50" customWidth="1"/>
    <col min="7" max="7" width="13.453125" style="50" customWidth="1"/>
    <col min="8" max="8" width="19" style="50" customWidth="1"/>
    <col min="9" max="9" width="13" style="50" customWidth="1"/>
    <col min="10" max="10" width="13.453125" style="50" customWidth="1"/>
    <col min="11" max="13" width="13.453125" style="50" hidden="1" customWidth="1"/>
    <col min="14" max="14" width="27.453125" style="50" hidden="1" customWidth="1"/>
    <col min="15" max="15" width="12.453125" style="50" hidden="1" customWidth="1"/>
    <col min="16" max="16" width="12.54296875" style="50" hidden="1" customWidth="1"/>
    <col min="17" max="17" width="11.54296875" style="50" hidden="1" customWidth="1"/>
    <col min="18" max="18" width="22.54296875" style="50" hidden="1" customWidth="1"/>
    <col min="19" max="19" width="9.453125" style="50" hidden="1" customWidth="1"/>
    <col min="20" max="20" width="10" style="50" hidden="1" customWidth="1"/>
    <col min="21" max="21" width="9" style="50" hidden="1" customWidth="1"/>
    <col min="22" max="22" width="11" style="50" hidden="1" customWidth="1"/>
    <col min="23" max="23" width="10" style="50" hidden="1" customWidth="1"/>
    <col min="24" max="24" width="9.453125" style="50" hidden="1" customWidth="1"/>
    <col min="25" max="26" width="8.54296875" style="50" hidden="1" customWidth="1"/>
    <col min="27" max="16384" width="8.54296875" style="50"/>
  </cols>
  <sheetData>
    <row r="1" spans="1:18" ht="14.5" thickBot="1" x14ac:dyDescent="0.35">
      <c r="A1" s="54" t="s">
        <v>0</v>
      </c>
      <c r="B1" s="55"/>
      <c r="C1" s="55"/>
      <c r="D1" s="55"/>
      <c r="E1" s="55"/>
      <c r="F1" s="55"/>
      <c r="G1" s="55"/>
    </row>
    <row r="2" spans="1:18" ht="14.5" thickBot="1" x14ac:dyDescent="0.35"/>
    <row r="3" spans="1:18" ht="14.9" customHeight="1" thickBot="1" x14ac:dyDescent="0.35">
      <c r="A3" s="70" t="s">
        <v>1</v>
      </c>
      <c r="B3" s="128" t="s">
        <v>2</v>
      </c>
      <c r="C3" s="71"/>
      <c r="D3" s="71"/>
      <c r="E3" s="136" t="s">
        <v>3</v>
      </c>
      <c r="F3" s="137"/>
      <c r="G3" s="140" t="s">
        <v>4</v>
      </c>
      <c r="H3" s="141"/>
      <c r="O3" s="55"/>
      <c r="P3" s="55"/>
    </row>
    <row r="4" spans="1:18" ht="15" customHeight="1" thickBot="1" x14ac:dyDescent="0.35">
      <c r="A4" s="72" t="s">
        <v>5</v>
      </c>
      <c r="B4" s="73" t="s">
        <v>55</v>
      </c>
      <c r="C4" s="73"/>
      <c r="D4" s="73"/>
      <c r="E4" s="151" t="s">
        <v>7</v>
      </c>
      <c r="F4" s="152"/>
      <c r="G4" s="142">
        <v>96881.04</v>
      </c>
      <c r="H4" s="143"/>
    </row>
    <row r="6" spans="1:18" x14ac:dyDescent="0.3">
      <c r="A6" s="50" t="s">
        <v>8</v>
      </c>
      <c r="Q6" s="78"/>
    </row>
    <row r="7" spans="1:18" x14ac:dyDescent="0.3">
      <c r="A7" s="50" t="s">
        <v>9</v>
      </c>
    </row>
    <row r="8" spans="1:18" ht="13.9" customHeight="1" x14ac:dyDescent="0.3">
      <c r="A8" s="135" t="s">
        <v>10</v>
      </c>
      <c r="B8" s="135"/>
      <c r="C8" s="135"/>
      <c r="D8" s="135"/>
      <c r="E8" s="135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18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4"/>
      <c r="R9" s="74"/>
    </row>
    <row r="10" spans="1:18" ht="27.75" customHeight="1" x14ac:dyDescent="0.3">
      <c r="A10" s="1" t="s">
        <v>11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4"/>
      <c r="R10" s="74"/>
    </row>
    <row r="11" spans="1:18" ht="14.5" thickBot="1" x14ac:dyDescent="0.35"/>
    <row r="12" spans="1:18" x14ac:dyDescent="0.3">
      <c r="A12" s="7" t="s">
        <v>5</v>
      </c>
      <c r="B12" s="14" t="s">
        <v>56</v>
      </c>
      <c r="C12" s="15"/>
      <c r="D12" s="16"/>
      <c r="E12" s="15"/>
      <c r="F12" s="15"/>
      <c r="G12" s="15"/>
      <c r="H12" s="15"/>
      <c r="I12" s="15"/>
      <c r="J12" s="17"/>
      <c r="K12" s="6"/>
      <c r="L12" s="6"/>
      <c r="M12" s="6"/>
      <c r="N12" s="6"/>
      <c r="O12" s="6"/>
      <c r="P12" s="6"/>
      <c r="Q12" s="6"/>
      <c r="R12" s="6"/>
    </row>
    <row r="13" spans="1:18" s="65" customFormat="1" x14ac:dyDescent="0.3">
      <c r="A13" s="18"/>
      <c r="B13" s="19" t="s">
        <v>57</v>
      </c>
      <c r="C13" s="20"/>
      <c r="D13" s="21"/>
      <c r="E13" s="22" t="s">
        <v>58</v>
      </c>
      <c r="F13" s="20"/>
      <c r="G13" s="20"/>
      <c r="H13" s="22" t="s">
        <v>59</v>
      </c>
      <c r="I13" s="20"/>
      <c r="J13" s="23"/>
      <c r="K13" s="24"/>
      <c r="L13" s="24"/>
      <c r="M13" s="24"/>
      <c r="N13" s="24"/>
      <c r="O13" s="24"/>
      <c r="P13" s="24"/>
      <c r="Q13" s="24"/>
      <c r="R13" s="24"/>
    </row>
    <row r="14" spans="1:18" s="76" customFormat="1" x14ac:dyDescent="0.35">
      <c r="A14" s="25"/>
      <c r="B14" s="26" t="s">
        <v>16</v>
      </c>
      <c r="C14" s="27" t="s">
        <v>17</v>
      </c>
      <c r="D14" s="28"/>
      <c r="E14" s="27" t="s">
        <v>16</v>
      </c>
      <c r="F14" s="27" t="s">
        <v>17</v>
      </c>
      <c r="G14" s="27"/>
      <c r="H14" s="27" t="s">
        <v>16</v>
      </c>
      <c r="I14" s="27" t="s">
        <v>17</v>
      </c>
      <c r="J14" s="29"/>
      <c r="K14" s="79"/>
      <c r="L14" s="79"/>
      <c r="M14" s="79"/>
      <c r="N14" s="79"/>
      <c r="O14" s="30"/>
      <c r="P14" s="30"/>
      <c r="Q14" s="30"/>
      <c r="R14" s="30"/>
    </row>
    <row r="15" spans="1:18" ht="14.5" thickBot="1" x14ac:dyDescent="0.35">
      <c r="A15" s="31" t="s">
        <v>18</v>
      </c>
      <c r="B15" s="32"/>
      <c r="C15" s="33" t="s">
        <v>19</v>
      </c>
      <c r="D15" s="34" t="s">
        <v>20</v>
      </c>
      <c r="E15" s="33"/>
      <c r="F15" s="33" t="s">
        <v>19</v>
      </c>
      <c r="G15" s="33" t="s">
        <v>20</v>
      </c>
      <c r="H15" s="33"/>
      <c r="I15" s="33" t="s">
        <v>19</v>
      </c>
      <c r="J15" s="35" t="s">
        <v>20</v>
      </c>
      <c r="K15" s="5"/>
      <c r="L15" s="5"/>
      <c r="M15" s="5"/>
      <c r="N15" s="5"/>
      <c r="O15" s="6"/>
      <c r="P15" s="6"/>
      <c r="Q15" s="6"/>
      <c r="R15" s="6"/>
    </row>
    <row r="16" spans="1:18" ht="14.5" thickBot="1" x14ac:dyDescent="0.35">
      <c r="A16" s="108" t="s">
        <v>21</v>
      </c>
      <c r="B16" s="109"/>
      <c r="C16" s="110"/>
      <c r="D16" s="111"/>
      <c r="E16" s="110"/>
      <c r="F16" s="110"/>
      <c r="G16" s="110"/>
      <c r="H16" s="110"/>
      <c r="I16" s="110"/>
      <c r="J16" s="112"/>
      <c r="K16" s="6"/>
      <c r="L16" s="6"/>
      <c r="M16" s="6"/>
      <c r="N16" s="80"/>
      <c r="O16" s="80" t="s">
        <v>16</v>
      </c>
      <c r="P16" s="80" t="s">
        <v>17</v>
      </c>
      <c r="Q16" s="80" t="s">
        <v>60</v>
      </c>
      <c r="R16" s="80" t="s">
        <v>61</v>
      </c>
    </row>
    <row r="17" spans="1:18" x14ac:dyDescent="0.3">
      <c r="A17" s="113" t="s">
        <v>22</v>
      </c>
      <c r="B17" s="41"/>
      <c r="C17" s="42"/>
      <c r="D17" s="42"/>
      <c r="E17" s="42"/>
      <c r="F17" s="42"/>
      <c r="G17" s="42"/>
      <c r="H17" s="42"/>
      <c r="I17" s="42"/>
      <c r="J17" s="43"/>
      <c r="K17" s="6">
        <f t="shared" ref="K17:K22" si="0">H17+E17+B17</f>
        <v>0</v>
      </c>
      <c r="L17" s="6">
        <f t="shared" ref="L17:L22" si="1">J17+G17+D17</f>
        <v>0</v>
      </c>
      <c r="M17" s="6">
        <f>L17-K17</f>
        <v>0</v>
      </c>
      <c r="N17" s="45" t="s">
        <v>62</v>
      </c>
      <c r="O17" s="45">
        <f>H17+E17+B17</f>
        <v>0</v>
      </c>
      <c r="P17" s="45">
        <f>J17+G17+D17</f>
        <v>0</v>
      </c>
      <c r="Q17" s="45">
        <f>P17-O17</f>
        <v>0</v>
      </c>
      <c r="R17" s="45"/>
    </row>
    <row r="18" spans="1:18" x14ac:dyDescent="0.3">
      <c r="A18" s="113" t="s">
        <v>23</v>
      </c>
      <c r="B18" s="44">
        <f>21672.94+7250+1125</f>
        <v>30047.94</v>
      </c>
      <c r="C18" s="45"/>
      <c r="D18" s="45">
        <f>5063.72+7121.25</f>
        <v>12184.970000000001</v>
      </c>
      <c r="E18" s="45">
        <f>21672.94+7250+1125</f>
        <v>30047.94</v>
      </c>
      <c r="F18" s="45"/>
      <c r="G18" s="45">
        <f>7899.26+7328.31</f>
        <v>15227.57</v>
      </c>
      <c r="H18" s="45">
        <f>21672.94+7250+1125</f>
        <v>30047.94</v>
      </c>
      <c r="I18" s="45"/>
      <c r="J18" s="46">
        <f>5062.15+7406.35</f>
        <v>12468.5</v>
      </c>
      <c r="K18" s="6">
        <f t="shared" si="0"/>
        <v>90143.819999999992</v>
      </c>
      <c r="L18" s="6">
        <f t="shared" si="1"/>
        <v>39881.040000000001</v>
      </c>
      <c r="M18" s="6">
        <f t="shared" ref="M18:M22" si="2">L18-K18</f>
        <v>-50262.779999999992</v>
      </c>
      <c r="N18" s="45" t="s">
        <v>63</v>
      </c>
      <c r="O18" s="45">
        <f t="shared" ref="O18:O22" si="3">H18+E18+B18</f>
        <v>90143.819999999992</v>
      </c>
      <c r="P18" s="45">
        <f t="shared" ref="P18:P23" si="4">J18+G18+D18</f>
        <v>39881.040000000001</v>
      </c>
      <c r="Q18" s="45">
        <f t="shared" ref="Q18:Q23" si="5">P18-O18</f>
        <v>-50262.779999999992</v>
      </c>
      <c r="R18" s="45" t="s">
        <v>64</v>
      </c>
    </row>
    <row r="19" spans="1:18" x14ac:dyDescent="0.3">
      <c r="A19" s="113" t="s">
        <v>24</v>
      </c>
      <c r="B19" s="44">
        <f>6666.66</f>
        <v>6666.66</v>
      </c>
      <c r="C19" s="45"/>
      <c r="D19" s="45">
        <v>12333.33</v>
      </c>
      <c r="E19" s="45">
        <f>6666.67</f>
        <v>6666.67</v>
      </c>
      <c r="F19" s="45"/>
      <c r="G19" s="45">
        <v>12333.33</v>
      </c>
      <c r="H19" s="45">
        <f>6666.67</f>
        <v>6666.67</v>
      </c>
      <c r="I19" s="45"/>
      <c r="J19" s="45">
        <v>12333.34</v>
      </c>
      <c r="K19" s="6">
        <f t="shared" si="0"/>
        <v>20000</v>
      </c>
      <c r="L19" s="6">
        <f t="shared" si="1"/>
        <v>37000</v>
      </c>
      <c r="M19" s="6">
        <f t="shared" si="2"/>
        <v>17000</v>
      </c>
      <c r="N19" s="45" t="s">
        <v>65</v>
      </c>
      <c r="O19" s="45">
        <f t="shared" si="3"/>
        <v>20000</v>
      </c>
      <c r="P19" s="45">
        <f t="shared" si="4"/>
        <v>37000</v>
      </c>
      <c r="Q19" s="45">
        <f t="shared" si="5"/>
        <v>17000</v>
      </c>
      <c r="R19" s="45"/>
    </row>
    <row r="20" spans="1:18" ht="16.5" customHeight="1" x14ac:dyDescent="0.3">
      <c r="A20" s="113" t="s">
        <v>25</v>
      </c>
      <c r="B20" s="44"/>
      <c r="C20" s="45"/>
      <c r="D20" s="45"/>
      <c r="E20" s="45"/>
      <c r="F20" s="45"/>
      <c r="G20" s="45"/>
      <c r="H20" s="45"/>
      <c r="I20" s="45"/>
      <c r="J20" s="46"/>
      <c r="K20" s="6">
        <f>H20+E20+B20</f>
        <v>0</v>
      </c>
      <c r="L20" s="6">
        <f>J20+G20+D20</f>
        <v>0</v>
      </c>
      <c r="M20" s="6">
        <f t="shared" si="2"/>
        <v>0</v>
      </c>
      <c r="N20" s="45" t="s">
        <v>66</v>
      </c>
      <c r="O20" s="45">
        <f t="shared" si="3"/>
        <v>0</v>
      </c>
      <c r="P20" s="45">
        <f t="shared" si="4"/>
        <v>0</v>
      </c>
      <c r="Q20" s="45">
        <f t="shared" si="5"/>
        <v>0</v>
      </c>
      <c r="R20" s="81" t="s">
        <v>67</v>
      </c>
    </row>
    <row r="21" spans="1:18" x14ac:dyDescent="0.3">
      <c r="A21" s="113" t="s">
        <v>26</v>
      </c>
      <c r="B21" s="44"/>
      <c r="C21" s="45"/>
      <c r="D21" s="45"/>
      <c r="E21" s="45"/>
      <c r="F21" s="45"/>
      <c r="G21" s="45"/>
      <c r="H21" s="45"/>
      <c r="I21" s="45"/>
      <c r="J21" s="46"/>
      <c r="K21" s="6">
        <f t="shared" si="0"/>
        <v>0</v>
      </c>
      <c r="L21" s="6">
        <f t="shared" si="1"/>
        <v>0</v>
      </c>
      <c r="M21" s="6">
        <f t="shared" si="2"/>
        <v>0</v>
      </c>
      <c r="N21" s="45" t="s">
        <v>68</v>
      </c>
      <c r="O21" s="45">
        <f t="shared" si="3"/>
        <v>0</v>
      </c>
      <c r="P21" s="45">
        <f t="shared" si="4"/>
        <v>0</v>
      </c>
      <c r="Q21" s="45">
        <f t="shared" si="5"/>
        <v>0</v>
      </c>
      <c r="R21" s="45" t="s">
        <v>69</v>
      </c>
    </row>
    <row r="22" spans="1:18" x14ac:dyDescent="0.3">
      <c r="A22" s="113" t="s">
        <v>27</v>
      </c>
      <c r="B22" s="44"/>
      <c r="C22" s="45"/>
      <c r="D22" s="45"/>
      <c r="E22" s="45"/>
      <c r="F22" s="45"/>
      <c r="G22" s="45"/>
      <c r="H22" s="45"/>
      <c r="I22" s="45"/>
      <c r="J22" s="46"/>
      <c r="K22" s="6">
        <f t="shared" si="0"/>
        <v>0</v>
      </c>
      <c r="L22" s="6">
        <f t="shared" si="1"/>
        <v>0</v>
      </c>
      <c r="M22" s="6">
        <f t="shared" si="2"/>
        <v>0</v>
      </c>
      <c r="N22" s="45" t="s">
        <v>70</v>
      </c>
      <c r="O22" s="45">
        <f t="shared" si="3"/>
        <v>0</v>
      </c>
      <c r="P22" s="45">
        <f t="shared" si="4"/>
        <v>0</v>
      </c>
      <c r="Q22" s="45">
        <f t="shared" si="5"/>
        <v>0</v>
      </c>
      <c r="R22" s="45"/>
    </row>
    <row r="23" spans="1:18" ht="14.5" thickBot="1" x14ac:dyDescent="0.35">
      <c r="A23" s="114" t="s">
        <v>28</v>
      </c>
      <c r="B23" s="47">
        <f>SUM(B17:B22)</f>
        <v>36714.6</v>
      </c>
      <c r="C23" s="47">
        <f t="shared" ref="C23:J23" si="6">SUM(C17:C22)</f>
        <v>0</v>
      </c>
      <c r="D23" s="47">
        <f t="shared" si="6"/>
        <v>24518.300000000003</v>
      </c>
      <c r="E23" s="47">
        <f t="shared" si="6"/>
        <v>36714.61</v>
      </c>
      <c r="F23" s="47">
        <f t="shared" si="6"/>
        <v>0</v>
      </c>
      <c r="G23" s="47">
        <f t="shared" si="6"/>
        <v>27560.9</v>
      </c>
      <c r="H23" s="47">
        <f t="shared" si="6"/>
        <v>36714.61</v>
      </c>
      <c r="I23" s="47">
        <f t="shared" si="6"/>
        <v>0</v>
      </c>
      <c r="J23" s="47">
        <f t="shared" si="6"/>
        <v>24801.84</v>
      </c>
      <c r="K23" s="6"/>
      <c r="L23" s="6"/>
      <c r="M23" s="6"/>
      <c r="N23" s="45"/>
      <c r="O23" s="80">
        <f>H23+E23+B23</f>
        <v>110143.82</v>
      </c>
      <c r="P23" s="80">
        <f t="shared" si="4"/>
        <v>76881.040000000008</v>
      </c>
      <c r="Q23" s="80">
        <f t="shared" si="5"/>
        <v>-33262.78</v>
      </c>
      <c r="R23" s="45"/>
    </row>
    <row r="24" spans="1:18" x14ac:dyDescent="0.3">
      <c r="A24" s="11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4.5" thickBot="1" x14ac:dyDescent="0.35">
      <c r="A25" s="117" t="s">
        <v>29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3">
      <c r="A26" s="118" t="s">
        <v>30</v>
      </c>
      <c r="B26" s="41">
        <v>6618.66</v>
      </c>
      <c r="C26" s="42"/>
      <c r="D26" s="42">
        <v>6666.66</v>
      </c>
      <c r="E26" s="42">
        <v>6618.67</v>
      </c>
      <c r="F26" s="42"/>
      <c r="G26" s="42">
        <v>6666.67</v>
      </c>
      <c r="H26" s="42">
        <v>6618.67</v>
      </c>
      <c r="I26" s="42"/>
      <c r="J26" s="43">
        <v>6666.67</v>
      </c>
      <c r="K26" s="6"/>
      <c r="L26" s="6"/>
      <c r="M26" s="6"/>
      <c r="N26" s="6"/>
      <c r="O26" s="6"/>
      <c r="P26" s="6"/>
      <c r="Q26" s="6"/>
      <c r="R26" s="6"/>
    </row>
    <row r="27" spans="1:18" x14ac:dyDescent="0.3">
      <c r="A27" s="118" t="s">
        <v>31</v>
      </c>
      <c r="B27" s="44"/>
      <c r="C27" s="45"/>
      <c r="D27" s="45"/>
      <c r="E27" s="45"/>
      <c r="F27" s="45"/>
      <c r="G27" s="45"/>
      <c r="H27" s="45"/>
      <c r="I27" s="45"/>
      <c r="J27" s="46"/>
      <c r="K27" s="6"/>
      <c r="L27" s="6"/>
      <c r="M27" s="6"/>
      <c r="N27" s="6"/>
      <c r="O27" s="6"/>
      <c r="P27" s="6"/>
      <c r="Q27" s="6"/>
      <c r="R27" s="6"/>
    </row>
    <row r="28" spans="1:18" ht="13.15" customHeight="1" x14ac:dyDescent="0.3">
      <c r="A28" s="119" t="s">
        <v>32</v>
      </c>
      <c r="B28" s="44"/>
      <c r="C28" s="45"/>
      <c r="D28" s="45"/>
      <c r="E28" s="45"/>
      <c r="F28" s="45"/>
      <c r="G28" s="45"/>
      <c r="H28" s="45"/>
      <c r="I28" s="45"/>
      <c r="J28" s="46"/>
      <c r="K28" s="6"/>
      <c r="L28" s="6"/>
      <c r="M28" s="6"/>
      <c r="N28" s="6"/>
      <c r="O28" s="6"/>
      <c r="P28" s="6"/>
      <c r="Q28" s="6"/>
      <c r="R28" s="6"/>
    </row>
    <row r="29" spans="1:18" x14ac:dyDescent="0.3">
      <c r="A29" s="119" t="s">
        <v>27</v>
      </c>
      <c r="B29" s="44"/>
      <c r="C29" s="45"/>
      <c r="D29" s="45"/>
      <c r="E29" s="45"/>
      <c r="F29" s="45"/>
      <c r="G29" s="45"/>
      <c r="H29" s="45"/>
      <c r="I29" s="45"/>
      <c r="J29" s="46"/>
      <c r="K29" s="56"/>
      <c r="L29" s="56"/>
      <c r="M29" s="56"/>
      <c r="N29" s="56"/>
    </row>
    <row r="30" spans="1:18" ht="14.5" thickBot="1" x14ac:dyDescent="0.35">
      <c r="A30" s="120" t="s">
        <v>28</v>
      </c>
      <c r="B30" s="47">
        <f>SUM(B26:B29)</f>
        <v>6618.66</v>
      </c>
      <c r="C30" s="47">
        <f t="shared" ref="C30:J30" si="7">SUM(C26:C29)</f>
        <v>0</v>
      </c>
      <c r="D30" s="47">
        <f t="shared" si="7"/>
        <v>6666.66</v>
      </c>
      <c r="E30" s="47">
        <f t="shared" si="7"/>
        <v>6618.67</v>
      </c>
      <c r="F30" s="47">
        <f t="shared" si="7"/>
        <v>0</v>
      </c>
      <c r="G30" s="47">
        <f t="shared" si="7"/>
        <v>6666.67</v>
      </c>
      <c r="H30" s="47">
        <f t="shared" si="7"/>
        <v>6618.67</v>
      </c>
      <c r="I30" s="47">
        <f t="shared" si="7"/>
        <v>0</v>
      </c>
      <c r="J30" s="47">
        <f t="shared" si="7"/>
        <v>6666.67</v>
      </c>
      <c r="K30" s="56"/>
      <c r="L30" s="56"/>
      <c r="M30" s="56"/>
      <c r="N30" s="56"/>
    </row>
    <row r="31" spans="1:18" ht="14.5" thickBot="1" x14ac:dyDescent="0.35">
      <c r="A31" s="121" t="s">
        <v>33</v>
      </c>
      <c r="B31" s="6"/>
      <c r="C31" s="6"/>
      <c r="D31" s="49">
        <f>D23+D30</f>
        <v>31184.960000000003</v>
      </c>
      <c r="E31" s="6"/>
      <c r="F31" s="6"/>
      <c r="G31" s="49">
        <f>+G23+G30</f>
        <v>34227.57</v>
      </c>
      <c r="H31" s="6"/>
      <c r="I31" s="6"/>
      <c r="J31" s="49">
        <f>J23+J30</f>
        <v>31468.510000000002</v>
      </c>
      <c r="K31" s="56"/>
      <c r="L31" s="56"/>
      <c r="M31" s="56"/>
      <c r="N31" s="56"/>
    </row>
    <row r="32" spans="1:18" ht="14.5" thickBot="1" x14ac:dyDescent="0.35">
      <c r="A32" s="116"/>
      <c r="B32" s="6"/>
      <c r="C32" s="6"/>
      <c r="D32" s="6"/>
      <c r="E32" s="6"/>
      <c r="F32" s="6"/>
      <c r="G32" s="6"/>
      <c r="H32" s="6"/>
      <c r="I32" s="6"/>
      <c r="J32" s="6"/>
      <c r="K32" s="56"/>
      <c r="L32" s="56"/>
      <c r="M32" s="56"/>
      <c r="N32" s="56"/>
    </row>
    <row r="33" spans="1:17" x14ac:dyDescent="0.3">
      <c r="A33" s="122" t="s">
        <v>34</v>
      </c>
      <c r="B33" s="6"/>
      <c r="C33" s="6"/>
      <c r="D33" s="6"/>
      <c r="E33" s="6"/>
      <c r="F33" s="6"/>
      <c r="G33" s="6"/>
      <c r="H33" s="6"/>
      <c r="I33" s="6"/>
      <c r="J33" s="51">
        <f>D23+G23+J23</f>
        <v>76881.040000000008</v>
      </c>
      <c r="K33" s="56"/>
      <c r="L33" s="56"/>
      <c r="M33" s="56"/>
      <c r="N33" s="56"/>
    </row>
    <row r="34" spans="1:17" ht="12.75" customHeight="1" thickBot="1" x14ac:dyDescent="0.35">
      <c r="A34" s="123" t="s">
        <v>35</v>
      </c>
      <c r="B34" s="6"/>
      <c r="C34" s="6"/>
      <c r="D34" s="6"/>
      <c r="E34" s="6"/>
      <c r="F34" s="6"/>
      <c r="G34" s="6"/>
      <c r="H34" s="6"/>
      <c r="I34" s="6"/>
      <c r="J34" s="52">
        <f>D30+G30+J30</f>
        <v>20000</v>
      </c>
      <c r="K34" s="56"/>
      <c r="L34" s="56"/>
      <c r="M34" s="56"/>
      <c r="N34" s="56"/>
    </row>
    <row r="35" spans="1:17" ht="24.65" customHeight="1" x14ac:dyDescent="0.3">
      <c r="A35" s="124"/>
      <c r="B35" s="6"/>
      <c r="C35" s="6"/>
      <c r="D35" s="6"/>
      <c r="E35" s="6"/>
      <c r="F35" s="6"/>
      <c r="G35" s="6"/>
      <c r="H35" s="6"/>
      <c r="I35" s="6"/>
      <c r="J35" s="6"/>
      <c r="K35" s="56"/>
      <c r="L35" s="56"/>
      <c r="M35" s="56"/>
      <c r="N35" s="56"/>
    </row>
    <row r="36" spans="1:17" ht="14.5" thickBot="1" x14ac:dyDescent="0.35">
      <c r="A36" s="116"/>
      <c r="B36" s="6"/>
      <c r="C36" s="6"/>
      <c r="D36" s="6"/>
      <c r="E36" s="6"/>
      <c r="F36" s="6"/>
      <c r="G36" s="6"/>
      <c r="H36" s="6"/>
      <c r="I36" s="6"/>
      <c r="J36" s="6"/>
      <c r="K36" s="56"/>
      <c r="L36" s="56"/>
      <c r="M36" s="56"/>
      <c r="N36" s="56"/>
    </row>
    <row r="37" spans="1:17" ht="14.5" thickBot="1" x14ac:dyDescent="0.35">
      <c r="A37" s="125" t="s">
        <v>36</v>
      </c>
      <c r="B37" s="6"/>
      <c r="C37" s="6"/>
      <c r="D37" s="6"/>
      <c r="E37" s="6"/>
      <c r="F37" s="6"/>
      <c r="G37" s="6"/>
      <c r="H37" s="6"/>
      <c r="I37" s="6"/>
      <c r="J37" s="49">
        <f>J31+G31+D31</f>
        <v>96881.040000000008</v>
      </c>
      <c r="K37" s="56"/>
      <c r="L37" s="56"/>
      <c r="M37" s="56"/>
      <c r="N37" s="56"/>
    </row>
    <row r="38" spans="1:17" ht="14.5" thickBot="1" x14ac:dyDescent="0.35">
      <c r="A38" s="126"/>
      <c r="B38" s="116"/>
      <c r="C38" s="116"/>
      <c r="D38" s="116"/>
      <c r="E38" s="116"/>
      <c r="F38" s="116"/>
      <c r="G38" s="116"/>
      <c r="H38" s="116"/>
      <c r="I38" s="116"/>
      <c r="J38" s="116"/>
      <c r="K38" s="56"/>
      <c r="L38" s="56"/>
      <c r="M38" s="56"/>
      <c r="N38" s="56"/>
    </row>
    <row r="39" spans="1:17" ht="14.5" thickBot="1" x14ac:dyDescent="0.35">
      <c r="A39" s="125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56"/>
      <c r="L39" s="56"/>
      <c r="M39" s="56"/>
      <c r="N39" s="56"/>
      <c r="Q39" s="56"/>
    </row>
    <row r="40" spans="1:17" x14ac:dyDescent="0.3">
      <c r="G40" s="56"/>
      <c r="H40" s="56"/>
      <c r="I40" s="56"/>
      <c r="J40" s="56"/>
      <c r="K40" s="56"/>
      <c r="L40" s="56"/>
      <c r="M40" s="56"/>
      <c r="N40" s="56"/>
      <c r="Q40" s="56"/>
    </row>
    <row r="41" spans="1:17" x14ac:dyDescent="0.3">
      <c r="A41" s="50" t="s">
        <v>38</v>
      </c>
      <c r="J41" s="56"/>
      <c r="Q41" s="56"/>
    </row>
    <row r="42" spans="1:17" x14ac:dyDescent="0.3">
      <c r="A42" s="50" t="s">
        <v>39</v>
      </c>
      <c r="J42" s="56"/>
    </row>
    <row r="43" spans="1:17" ht="51.65" customHeight="1" x14ac:dyDescent="0.3">
      <c r="A43" s="50" t="s">
        <v>40</v>
      </c>
      <c r="J43" s="56"/>
      <c r="K43" s="65"/>
      <c r="L43" s="65"/>
      <c r="M43" s="65"/>
      <c r="N43" s="65"/>
      <c r="O43" s="65"/>
      <c r="P43" s="65"/>
    </row>
    <row r="44" spans="1:17" ht="14.5" thickBot="1" x14ac:dyDescent="0.35">
      <c r="K44" s="65"/>
      <c r="L44" s="65"/>
      <c r="M44" s="65"/>
      <c r="N44" s="65"/>
    </row>
    <row r="45" spans="1:17" ht="29.25" customHeight="1" thickBot="1" x14ac:dyDescent="0.35">
      <c r="A45" s="57" t="s">
        <v>41</v>
      </c>
      <c r="B45" s="58"/>
      <c r="C45" s="58"/>
      <c r="D45" s="58"/>
      <c r="E45" s="59"/>
      <c r="F45" s="60"/>
      <c r="K45" s="65"/>
      <c r="L45" s="65"/>
      <c r="M45" s="65"/>
      <c r="N45" s="65"/>
      <c r="O45" s="65"/>
      <c r="P45" s="65"/>
    </row>
    <row r="46" spans="1:17" ht="14.5" thickBot="1" x14ac:dyDescent="0.35">
      <c r="A46" s="61" t="s">
        <v>42</v>
      </c>
      <c r="B46" s="130" t="s">
        <v>71</v>
      </c>
      <c r="C46" s="62"/>
      <c r="D46" s="62"/>
      <c r="E46" s="63" t="s">
        <v>44</v>
      </c>
      <c r="F46" s="64" t="s">
        <v>72</v>
      </c>
      <c r="H46" s="65"/>
      <c r="I46" s="65"/>
      <c r="J46" s="65"/>
    </row>
    <row r="47" spans="1:17" ht="14.5" thickBot="1" x14ac:dyDescent="0.35">
      <c r="A47" s="66" t="s">
        <v>45</v>
      </c>
      <c r="B47" s="129" t="s">
        <v>73</v>
      </c>
      <c r="C47" s="67"/>
      <c r="D47" s="67"/>
      <c r="E47" s="68"/>
      <c r="F47" s="69"/>
      <c r="H47" s="134"/>
      <c r="I47" s="134"/>
      <c r="J47" s="134"/>
    </row>
    <row r="48" spans="1:17" ht="14.5" thickBot="1" x14ac:dyDescent="0.35">
      <c r="H48" s="65"/>
      <c r="I48" s="65"/>
      <c r="J48" s="65"/>
    </row>
    <row r="49" spans="1:17" ht="14.9" customHeight="1" thickBot="1" x14ac:dyDescent="0.35">
      <c r="A49" s="54" t="s">
        <v>47</v>
      </c>
      <c r="B49" s="55"/>
      <c r="C49" s="55"/>
      <c r="D49" s="55"/>
      <c r="E49" s="55"/>
      <c r="F49" s="55"/>
      <c r="K49" s="65"/>
      <c r="L49" s="65"/>
      <c r="M49" s="65"/>
      <c r="N49" s="65"/>
      <c r="O49" s="65"/>
      <c r="P49" s="65"/>
    </row>
    <row r="50" spans="1:17" ht="14.5" thickBot="1" x14ac:dyDescent="0.35">
      <c r="G50" s="55"/>
      <c r="K50" s="65"/>
      <c r="L50" s="65"/>
      <c r="M50" s="65"/>
      <c r="N50" s="65"/>
    </row>
    <row r="51" spans="1:17" ht="15" customHeight="1" thickBot="1" x14ac:dyDescent="0.35">
      <c r="A51" s="57" t="s">
        <v>41</v>
      </c>
      <c r="B51" s="58"/>
      <c r="C51" s="58"/>
      <c r="D51" s="58"/>
      <c r="E51" s="59"/>
      <c r="F51" s="60"/>
      <c r="K51" s="65"/>
      <c r="L51" s="65"/>
      <c r="M51" s="65"/>
      <c r="N51" s="65"/>
      <c r="O51" s="65"/>
      <c r="P51" s="65"/>
    </row>
    <row r="52" spans="1:17" ht="14.5" thickBot="1" x14ac:dyDescent="0.35">
      <c r="A52" s="61" t="s">
        <v>42</v>
      </c>
      <c r="B52" s="62"/>
      <c r="C52" s="62"/>
      <c r="D52" s="62"/>
      <c r="E52" s="63" t="s">
        <v>44</v>
      </c>
      <c r="F52" s="64"/>
      <c r="H52" s="65"/>
      <c r="I52" s="65"/>
      <c r="J52" s="65"/>
    </row>
    <row r="53" spans="1:17" ht="14.5" thickBot="1" x14ac:dyDescent="0.35">
      <c r="A53" s="66" t="s">
        <v>45</v>
      </c>
      <c r="B53" s="131"/>
      <c r="C53" s="131"/>
      <c r="D53" s="131"/>
      <c r="E53" s="132"/>
      <c r="F53" s="133"/>
      <c r="H53" s="134"/>
      <c r="I53" s="134"/>
      <c r="J53" s="134"/>
    </row>
    <row r="58" spans="1:17" x14ac:dyDescent="0.3">
      <c r="I58" s="56"/>
      <c r="J58" s="56"/>
      <c r="K58" s="56"/>
      <c r="L58" s="56"/>
      <c r="M58" s="56"/>
      <c r="N58" s="56"/>
      <c r="O58" s="56"/>
      <c r="P58" s="56"/>
      <c r="Q58" s="56"/>
    </row>
    <row r="59" spans="1:17" x14ac:dyDescent="0.3">
      <c r="I59" s="56"/>
      <c r="J59" s="56"/>
      <c r="K59" s="56"/>
      <c r="L59" s="56"/>
      <c r="M59" s="56"/>
      <c r="N59" s="56"/>
      <c r="O59" s="56"/>
      <c r="P59" s="56"/>
      <c r="Q59" s="56"/>
    </row>
    <row r="60" spans="1:17" x14ac:dyDescent="0.3">
      <c r="I60" s="77"/>
      <c r="J60" s="77"/>
      <c r="K60" s="77"/>
      <c r="L60" s="77"/>
      <c r="M60" s="77"/>
      <c r="N60" s="77"/>
      <c r="O60" s="77"/>
      <c r="P60" s="77"/>
      <c r="Q60" s="77"/>
    </row>
  </sheetData>
  <mergeCells count="8">
    <mergeCell ref="H47:J47"/>
    <mergeCell ref="B53:F53"/>
    <mergeCell ref="H53:J53"/>
    <mergeCell ref="E3:F3"/>
    <mergeCell ref="G3:H3"/>
    <mergeCell ref="E4:F4"/>
    <mergeCell ref="A8:E8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80" zoomScaleNormal="80" workbookViewId="0">
      <pane xSplit="1" topLeftCell="B1" activePane="topRight" state="frozen"/>
      <selection pane="topRight" activeCell="G5" sqref="G5"/>
    </sheetView>
  </sheetViews>
  <sheetFormatPr defaultColWidth="8.54296875" defaultRowHeight="14" x14ac:dyDescent="0.3"/>
  <cols>
    <col min="1" max="1" width="45" style="50" customWidth="1"/>
    <col min="2" max="3" width="22.81640625" style="50" customWidth="1"/>
    <col min="4" max="4" width="18" style="50" customWidth="1"/>
    <col min="5" max="5" width="17.81640625" style="50" customWidth="1"/>
    <col min="6" max="6" width="13.7265625" style="50" customWidth="1"/>
    <col min="7" max="7" width="13.453125" style="50" customWidth="1"/>
    <col min="8" max="8" width="19" style="50" customWidth="1"/>
    <col min="9" max="9" width="13" style="50" customWidth="1"/>
    <col min="10" max="10" width="15.54296875" style="50" customWidth="1"/>
    <col min="11" max="11" width="12.453125" style="50" customWidth="1"/>
    <col min="12" max="12" width="10" style="50" customWidth="1"/>
    <col min="13" max="13" width="9" style="50" customWidth="1"/>
    <col min="14" max="14" width="11" style="50" customWidth="1"/>
    <col min="15" max="15" width="10" style="50" customWidth="1"/>
    <col min="16" max="16" width="9.453125" style="50" customWidth="1"/>
    <col min="17" max="16384" width="8.54296875" style="50"/>
  </cols>
  <sheetData>
    <row r="1" spans="1:11" ht="14.5" thickBot="1" x14ac:dyDescent="0.35">
      <c r="A1" s="54" t="s">
        <v>0</v>
      </c>
      <c r="B1" s="55"/>
      <c r="C1" s="55"/>
      <c r="D1" s="55"/>
      <c r="E1" s="55"/>
      <c r="F1" s="55"/>
      <c r="G1" s="55"/>
    </row>
    <row r="2" spans="1:11" ht="14.5" thickBot="1" x14ac:dyDescent="0.35"/>
    <row r="3" spans="1:11" ht="14.9" customHeight="1" thickBot="1" x14ac:dyDescent="0.35">
      <c r="A3" s="70" t="s">
        <v>1</v>
      </c>
      <c r="B3" s="128" t="s">
        <v>2</v>
      </c>
      <c r="C3" s="71"/>
      <c r="D3" s="71"/>
      <c r="E3" s="136" t="s">
        <v>3</v>
      </c>
      <c r="F3" s="137"/>
      <c r="G3" s="140" t="s">
        <v>4</v>
      </c>
      <c r="H3" s="141"/>
      <c r="K3" s="55"/>
    </row>
    <row r="4" spans="1:11" ht="15" customHeight="1" thickBot="1" x14ac:dyDescent="0.35">
      <c r="A4" s="72" t="s">
        <v>5</v>
      </c>
      <c r="B4" s="73" t="s">
        <v>74</v>
      </c>
      <c r="C4" s="73"/>
      <c r="D4" s="73"/>
      <c r="E4" s="151" t="s">
        <v>7</v>
      </c>
      <c r="F4" s="152"/>
      <c r="G4" s="142">
        <f>J37</f>
        <v>149207.76</v>
      </c>
      <c r="H4" s="143"/>
    </row>
    <row r="6" spans="1:11" x14ac:dyDescent="0.3">
      <c r="A6" s="50" t="s">
        <v>8</v>
      </c>
    </row>
    <row r="7" spans="1:11" x14ac:dyDescent="0.3">
      <c r="A7" s="50" t="s">
        <v>9</v>
      </c>
    </row>
    <row r="8" spans="1:11" ht="13.9" customHeight="1" x14ac:dyDescent="0.3">
      <c r="A8" s="135" t="s">
        <v>10</v>
      </c>
      <c r="B8" s="135"/>
      <c r="C8" s="135"/>
      <c r="D8" s="135"/>
      <c r="E8" s="135"/>
      <c r="F8" s="74"/>
      <c r="G8" s="74"/>
      <c r="H8" s="74"/>
      <c r="I8" s="74"/>
      <c r="J8" s="74"/>
      <c r="K8" s="74"/>
    </row>
    <row r="9" spans="1:11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27.75" customHeight="1" x14ac:dyDescent="0.3">
      <c r="A10" s="1" t="s">
        <v>11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4.5" thickBot="1" x14ac:dyDescent="0.35"/>
    <row r="12" spans="1:11" x14ac:dyDescent="0.3">
      <c r="A12" s="7" t="s">
        <v>5</v>
      </c>
      <c r="B12" s="14" t="s">
        <v>75</v>
      </c>
      <c r="C12" s="15"/>
      <c r="D12" s="16"/>
      <c r="E12" s="15"/>
      <c r="F12" s="15"/>
      <c r="G12" s="15"/>
      <c r="H12" s="15"/>
      <c r="I12" s="15"/>
      <c r="J12" s="17"/>
    </row>
    <row r="13" spans="1:11" s="65" customFormat="1" x14ac:dyDescent="0.3">
      <c r="A13" s="18"/>
      <c r="B13" s="19" t="s">
        <v>76</v>
      </c>
      <c r="C13" s="20"/>
      <c r="D13" s="21"/>
      <c r="E13" s="22" t="s">
        <v>77</v>
      </c>
      <c r="F13" s="20"/>
      <c r="G13" s="20"/>
      <c r="H13" s="22" t="s">
        <v>78</v>
      </c>
      <c r="I13" s="20"/>
      <c r="J13" s="23"/>
    </row>
    <row r="14" spans="1:11" s="76" customFormat="1" x14ac:dyDescent="0.35">
      <c r="A14" s="25"/>
      <c r="B14" s="26" t="s">
        <v>16</v>
      </c>
      <c r="C14" s="27" t="s">
        <v>17</v>
      </c>
      <c r="D14" s="28"/>
      <c r="E14" s="27" t="s">
        <v>16</v>
      </c>
      <c r="F14" s="27" t="s">
        <v>17</v>
      </c>
      <c r="G14" s="27"/>
      <c r="H14" s="27" t="s">
        <v>16</v>
      </c>
      <c r="I14" s="27" t="s">
        <v>17</v>
      </c>
      <c r="J14" s="29"/>
    </row>
    <row r="15" spans="1:11" ht="14.5" thickBot="1" x14ac:dyDescent="0.35">
      <c r="A15" s="31" t="s">
        <v>18</v>
      </c>
      <c r="B15" s="32"/>
      <c r="C15" s="33" t="s">
        <v>19</v>
      </c>
      <c r="D15" s="34" t="s">
        <v>20</v>
      </c>
      <c r="E15" s="33"/>
      <c r="F15" s="33" t="s">
        <v>19</v>
      </c>
      <c r="G15" s="33" t="s">
        <v>20</v>
      </c>
      <c r="H15" s="33"/>
      <c r="I15" s="33" t="s">
        <v>19</v>
      </c>
      <c r="J15" s="35" t="s">
        <v>20</v>
      </c>
    </row>
    <row r="16" spans="1:11" ht="14.5" thickBot="1" x14ac:dyDescent="0.35">
      <c r="A16" s="36" t="s">
        <v>21</v>
      </c>
      <c r="B16" s="37"/>
      <c r="C16" s="38"/>
      <c r="D16" s="39"/>
      <c r="E16" s="38"/>
      <c r="F16" s="38"/>
      <c r="G16" s="38"/>
      <c r="H16" s="38"/>
      <c r="I16" s="38"/>
      <c r="J16" s="40"/>
    </row>
    <row r="17" spans="1:10" x14ac:dyDescent="0.3">
      <c r="A17" s="3" t="s">
        <v>22</v>
      </c>
      <c r="B17" s="41"/>
      <c r="C17" s="42"/>
      <c r="D17" s="42"/>
      <c r="E17" s="42"/>
      <c r="F17" s="42"/>
      <c r="G17" s="42"/>
      <c r="H17" s="42"/>
      <c r="I17" s="42"/>
      <c r="J17" s="43"/>
    </row>
    <row r="18" spans="1:10" x14ac:dyDescent="0.3">
      <c r="A18" s="3" t="s">
        <v>23</v>
      </c>
      <c r="B18" s="44">
        <f>22327.15+7250+1125</f>
        <v>30702.15</v>
      </c>
      <c r="C18" s="45"/>
      <c r="D18" s="45">
        <v>35008.080000000002</v>
      </c>
      <c r="E18" s="45">
        <f>22327.15+7250+1125</f>
        <v>30702.15</v>
      </c>
      <c r="F18" s="45"/>
      <c r="G18" s="45">
        <v>35124.080000000002</v>
      </c>
      <c r="H18" s="45">
        <f>22327.15+7250+1125</f>
        <v>30702.15</v>
      </c>
      <c r="I18" s="45"/>
      <c r="J18" s="46">
        <v>46666.1</v>
      </c>
    </row>
    <row r="19" spans="1:10" x14ac:dyDescent="0.3">
      <c r="A19" s="3" t="s">
        <v>24</v>
      </c>
      <c r="B19" s="44"/>
      <c r="C19" s="45"/>
      <c r="D19" s="45">
        <v>1000</v>
      </c>
      <c r="E19" s="45"/>
      <c r="F19" s="45"/>
      <c r="G19" s="45">
        <v>2060</v>
      </c>
      <c r="H19" s="45"/>
      <c r="I19" s="45"/>
      <c r="J19" s="46">
        <v>6870</v>
      </c>
    </row>
    <row r="20" spans="1:10" x14ac:dyDescent="0.3">
      <c r="A20" s="3" t="s">
        <v>25</v>
      </c>
      <c r="B20" s="44"/>
      <c r="C20" s="45"/>
      <c r="D20" s="45"/>
      <c r="E20" s="45"/>
      <c r="F20" s="45"/>
      <c r="G20" s="45"/>
      <c r="H20" s="45"/>
      <c r="I20" s="45"/>
      <c r="J20" s="46"/>
    </row>
    <row r="21" spans="1:10" x14ac:dyDescent="0.3">
      <c r="A21" s="3" t="s">
        <v>26</v>
      </c>
      <c r="B21" s="44"/>
      <c r="C21" s="45"/>
      <c r="D21" s="45"/>
      <c r="E21" s="45"/>
      <c r="F21" s="45"/>
      <c r="G21" s="45"/>
      <c r="H21" s="45"/>
      <c r="I21" s="45"/>
      <c r="J21" s="46"/>
    </row>
    <row r="22" spans="1:10" x14ac:dyDescent="0.3">
      <c r="A22" s="3" t="s">
        <v>27</v>
      </c>
      <c r="B22" s="44"/>
      <c r="C22" s="45"/>
      <c r="D22" s="45"/>
      <c r="E22" s="45"/>
      <c r="F22" s="45"/>
      <c r="G22" s="45"/>
      <c r="H22" s="45"/>
      <c r="I22" s="45"/>
      <c r="J22" s="46">
        <v>2767.5</v>
      </c>
    </row>
    <row r="23" spans="1:10" ht="14.5" thickBot="1" x14ac:dyDescent="0.35">
      <c r="A23" s="106" t="s">
        <v>28</v>
      </c>
      <c r="B23" s="47">
        <f>SUM(B17:B22)</f>
        <v>30702.15</v>
      </c>
      <c r="C23" s="47">
        <f t="shared" ref="C23:J23" si="0">SUM(C17:C22)</f>
        <v>0</v>
      </c>
      <c r="D23" s="47">
        <f t="shared" si="0"/>
        <v>36008.080000000002</v>
      </c>
      <c r="E23" s="47">
        <f t="shared" si="0"/>
        <v>30702.15</v>
      </c>
      <c r="F23" s="47">
        <f t="shared" si="0"/>
        <v>0</v>
      </c>
      <c r="G23" s="47">
        <f t="shared" si="0"/>
        <v>37184.080000000002</v>
      </c>
      <c r="H23" s="47">
        <f t="shared" si="0"/>
        <v>30702.15</v>
      </c>
      <c r="I23" s="47">
        <f t="shared" si="0"/>
        <v>0</v>
      </c>
      <c r="J23" s="47">
        <f t="shared" si="0"/>
        <v>56303.6</v>
      </c>
    </row>
    <row r="24" spans="1:10" x14ac:dyDescent="0.3">
      <c r="A24" s="107"/>
    </row>
    <row r="25" spans="1:10" ht="14.5" thickBot="1" x14ac:dyDescent="0.35">
      <c r="A25" s="48" t="s">
        <v>29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3">
      <c r="A26" s="103" t="s">
        <v>30</v>
      </c>
      <c r="B26" s="41">
        <v>6618.66</v>
      </c>
      <c r="C26" s="42"/>
      <c r="D26" s="42">
        <v>6570.666666666667</v>
      </c>
      <c r="E26" s="42">
        <v>6618.67</v>
      </c>
      <c r="F26" s="42"/>
      <c r="G26" s="42">
        <v>6570.666666666667</v>
      </c>
      <c r="H26" s="42">
        <v>6618.67</v>
      </c>
      <c r="I26" s="42"/>
      <c r="J26" s="43">
        <v>6570.666666666667</v>
      </c>
    </row>
    <row r="27" spans="1:10" x14ac:dyDescent="0.3">
      <c r="A27" s="103" t="s">
        <v>31</v>
      </c>
      <c r="B27" s="44"/>
      <c r="C27" s="45"/>
      <c r="D27" s="45"/>
      <c r="E27" s="45"/>
      <c r="F27" s="45"/>
      <c r="G27" s="45"/>
      <c r="H27" s="45"/>
      <c r="I27" s="45"/>
      <c r="J27" s="46"/>
    </row>
    <row r="28" spans="1:10" ht="17.149999999999999" customHeight="1" x14ac:dyDescent="0.3">
      <c r="A28" s="102" t="s">
        <v>32</v>
      </c>
      <c r="B28" s="44"/>
      <c r="C28" s="45"/>
      <c r="D28" s="45"/>
      <c r="E28" s="45"/>
      <c r="F28" s="45"/>
      <c r="G28" s="45"/>
      <c r="H28" s="45"/>
      <c r="I28" s="45"/>
      <c r="J28" s="46"/>
    </row>
    <row r="29" spans="1:10" x14ac:dyDescent="0.3">
      <c r="A29" s="102" t="s">
        <v>79</v>
      </c>
      <c r="B29" s="44"/>
      <c r="C29" s="45"/>
      <c r="D29" s="45"/>
      <c r="E29" s="45"/>
      <c r="F29" s="45"/>
      <c r="G29" s="45"/>
      <c r="H29" s="45"/>
      <c r="I29" s="45"/>
      <c r="J29" s="46"/>
    </row>
    <row r="30" spans="1:10" ht="14.5" thickBot="1" x14ac:dyDescent="0.35">
      <c r="A30" s="104" t="s">
        <v>28</v>
      </c>
      <c r="B30" s="47">
        <f>SUM(B26:B29)</f>
        <v>6618.66</v>
      </c>
      <c r="C30" s="47">
        <f t="shared" ref="C30:J30" si="1">SUM(C26:C29)</f>
        <v>0</v>
      </c>
      <c r="D30" s="47">
        <f t="shared" si="1"/>
        <v>6570.666666666667</v>
      </c>
      <c r="E30" s="47">
        <f t="shared" si="1"/>
        <v>6618.67</v>
      </c>
      <c r="F30" s="47">
        <f t="shared" si="1"/>
        <v>0</v>
      </c>
      <c r="G30" s="47">
        <f t="shared" si="1"/>
        <v>6570.666666666667</v>
      </c>
      <c r="H30" s="47">
        <f t="shared" si="1"/>
        <v>6618.67</v>
      </c>
      <c r="I30" s="47">
        <f t="shared" si="1"/>
        <v>0</v>
      </c>
      <c r="J30" s="47">
        <f t="shared" si="1"/>
        <v>6570.666666666667</v>
      </c>
    </row>
    <row r="31" spans="1:10" ht="14.5" thickBot="1" x14ac:dyDescent="0.35">
      <c r="A31" s="105" t="s">
        <v>33</v>
      </c>
      <c r="B31" s="6"/>
      <c r="C31" s="6"/>
      <c r="D31" s="49">
        <f>D23+D30</f>
        <v>42578.746666666666</v>
      </c>
      <c r="E31" s="6"/>
      <c r="F31" s="6"/>
      <c r="G31" s="49">
        <f>+G23+G30</f>
        <v>43754.746666666666</v>
      </c>
      <c r="H31" s="6"/>
      <c r="I31" s="6"/>
      <c r="J31" s="49">
        <f>J23+J30</f>
        <v>62874.266666666663</v>
      </c>
    </row>
    <row r="32" spans="1:10" ht="14.5" thickBot="1" x14ac:dyDescent="0.35">
      <c r="B32" s="6"/>
      <c r="C32" s="6"/>
      <c r="D32" s="6"/>
      <c r="E32" s="6"/>
      <c r="F32" s="6"/>
      <c r="G32" s="6"/>
      <c r="H32" s="6"/>
      <c r="I32" s="6"/>
      <c r="J32" s="6"/>
    </row>
    <row r="33" spans="1:11" x14ac:dyDescent="0.3">
      <c r="A33" s="70" t="s">
        <v>34</v>
      </c>
      <c r="B33" s="6"/>
      <c r="C33" s="6"/>
      <c r="D33" s="6"/>
      <c r="E33" s="6"/>
      <c r="F33" s="6"/>
      <c r="G33" s="6"/>
      <c r="H33" s="6"/>
      <c r="I33" s="6"/>
      <c r="J33" s="51">
        <f>D23+G23+J23</f>
        <v>129495.76000000001</v>
      </c>
    </row>
    <row r="34" spans="1:11" ht="16.5" customHeight="1" thickBot="1" x14ac:dyDescent="0.35">
      <c r="A34" s="72" t="s">
        <v>35</v>
      </c>
      <c r="B34" s="6"/>
      <c r="C34" s="6"/>
      <c r="D34" s="6"/>
      <c r="E34" s="6"/>
      <c r="F34" s="6"/>
      <c r="G34" s="6"/>
      <c r="H34" s="6"/>
      <c r="I34" s="6"/>
      <c r="J34" s="52">
        <f>D30+G30+J30</f>
        <v>19712</v>
      </c>
    </row>
    <row r="35" spans="1:11" ht="24.65" customHeight="1" x14ac:dyDescent="0.3">
      <c r="A35" s="53"/>
      <c r="B35" s="6"/>
      <c r="C35" s="6"/>
      <c r="D35" s="6"/>
      <c r="E35" s="6"/>
      <c r="F35" s="6"/>
      <c r="G35" s="6"/>
      <c r="H35" s="6"/>
      <c r="I35" s="6"/>
      <c r="J35" s="6"/>
    </row>
    <row r="36" spans="1:11" ht="14.5" thickBot="1" x14ac:dyDescent="0.35">
      <c r="B36" s="6"/>
      <c r="C36" s="6"/>
      <c r="D36" s="6"/>
      <c r="E36" s="6"/>
      <c r="F36" s="6"/>
      <c r="G36" s="6"/>
      <c r="H36" s="6"/>
      <c r="I36" s="6"/>
      <c r="J36" s="6"/>
    </row>
    <row r="37" spans="1:11" ht="14.5" thickBot="1" x14ac:dyDescent="0.35">
      <c r="A37" s="54" t="s">
        <v>36</v>
      </c>
      <c r="B37" s="6"/>
      <c r="C37" s="6"/>
      <c r="D37" s="6"/>
      <c r="E37" s="6"/>
      <c r="F37" s="6"/>
      <c r="G37" s="6"/>
      <c r="H37" s="6"/>
      <c r="I37" s="6"/>
      <c r="J37" s="49">
        <f>J31+G31+D31</f>
        <v>149207.76</v>
      </c>
    </row>
    <row r="38" spans="1:11" ht="14.5" thickBot="1" x14ac:dyDescent="0.35">
      <c r="A38" s="55"/>
      <c r="B38" s="6"/>
      <c r="C38" s="6"/>
      <c r="D38" s="6"/>
      <c r="E38" s="6"/>
      <c r="F38" s="6"/>
      <c r="G38" s="6"/>
      <c r="H38" s="6"/>
      <c r="I38" s="6"/>
      <c r="J38" s="6"/>
    </row>
    <row r="39" spans="1:11" ht="14.5" thickBot="1" x14ac:dyDescent="0.35">
      <c r="A39" s="54" t="s">
        <v>37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1" x14ac:dyDescent="0.3">
      <c r="G40" s="56"/>
      <c r="H40" s="56"/>
      <c r="I40" s="56"/>
      <c r="J40" s="56"/>
    </row>
    <row r="41" spans="1:11" x14ac:dyDescent="0.3">
      <c r="A41" s="50" t="s">
        <v>38</v>
      </c>
      <c r="J41" s="56"/>
    </row>
    <row r="42" spans="1:11" x14ac:dyDescent="0.3">
      <c r="A42" s="50" t="s">
        <v>39</v>
      </c>
      <c r="J42" s="56"/>
    </row>
    <row r="43" spans="1:11" ht="55.15" customHeight="1" x14ac:dyDescent="0.3">
      <c r="A43" s="50" t="s">
        <v>40</v>
      </c>
      <c r="J43" s="56"/>
      <c r="K43" s="65"/>
    </row>
    <row r="45" spans="1:11" ht="32.25" customHeight="1" x14ac:dyDescent="0.3">
      <c r="A45" s="57" t="s">
        <v>41</v>
      </c>
      <c r="B45" s="155"/>
      <c r="C45" s="156"/>
      <c r="D45" s="156"/>
      <c r="E45" s="156"/>
      <c r="F45" s="157"/>
      <c r="K45" s="65"/>
    </row>
    <row r="46" spans="1:11" x14ac:dyDescent="0.3">
      <c r="A46" s="61" t="s">
        <v>42</v>
      </c>
      <c r="B46" s="130" t="s">
        <v>71</v>
      </c>
      <c r="C46" s="62"/>
      <c r="D46" s="62"/>
      <c r="E46" s="63" t="s">
        <v>44</v>
      </c>
      <c r="F46" s="127" t="s">
        <v>81</v>
      </c>
      <c r="H46" s="65"/>
      <c r="I46" s="65"/>
      <c r="J46" s="65"/>
    </row>
    <row r="47" spans="1:11" ht="14.5" thickBot="1" x14ac:dyDescent="0.35">
      <c r="A47" s="66" t="s">
        <v>45</v>
      </c>
      <c r="B47" s="129" t="s">
        <v>73</v>
      </c>
      <c r="C47" s="67"/>
      <c r="D47" s="67"/>
      <c r="E47" s="68"/>
      <c r="F47" s="69"/>
      <c r="H47" s="134"/>
      <c r="I47" s="134"/>
      <c r="J47" s="134"/>
    </row>
    <row r="48" spans="1:11" ht="14.5" thickBot="1" x14ac:dyDescent="0.35">
      <c r="H48" s="65"/>
      <c r="I48" s="65"/>
      <c r="J48" s="65"/>
    </row>
    <row r="49" spans="1:11" ht="14.9" customHeight="1" thickBot="1" x14ac:dyDescent="0.35">
      <c r="A49" s="54" t="s">
        <v>47</v>
      </c>
      <c r="B49" s="55"/>
      <c r="C49" s="55"/>
      <c r="D49" s="55"/>
      <c r="E49" s="55"/>
      <c r="F49" s="55"/>
      <c r="K49" s="65"/>
    </row>
    <row r="50" spans="1:11" ht="14.5" thickBot="1" x14ac:dyDescent="0.35">
      <c r="G50" s="55"/>
    </row>
    <row r="51" spans="1:11" ht="15" customHeight="1" thickBot="1" x14ac:dyDescent="0.35">
      <c r="A51" s="57" t="s">
        <v>41</v>
      </c>
      <c r="B51" s="58"/>
      <c r="C51" s="58"/>
      <c r="D51" s="58"/>
      <c r="E51" s="59"/>
      <c r="F51" s="60"/>
      <c r="K51" s="65"/>
    </row>
    <row r="52" spans="1:11" ht="14.5" thickBot="1" x14ac:dyDescent="0.35">
      <c r="A52" s="61" t="s">
        <v>42</v>
      </c>
      <c r="B52" s="62"/>
      <c r="C52" s="62"/>
      <c r="D52" s="62"/>
      <c r="E52" s="63" t="s">
        <v>44</v>
      </c>
      <c r="F52" s="64"/>
      <c r="H52" s="65"/>
      <c r="I52" s="65"/>
      <c r="J52" s="65"/>
    </row>
    <row r="53" spans="1:11" ht="14.5" thickBot="1" x14ac:dyDescent="0.35">
      <c r="A53" s="66" t="s">
        <v>45</v>
      </c>
      <c r="B53" s="153"/>
      <c r="C53" s="132"/>
      <c r="D53" s="132"/>
      <c r="E53" s="132"/>
      <c r="F53" s="154"/>
      <c r="H53" s="134"/>
      <c r="I53" s="134"/>
      <c r="J53" s="134"/>
    </row>
    <row r="54" spans="1:11" hidden="1" x14ac:dyDescent="0.3"/>
    <row r="55" spans="1:11" hidden="1" x14ac:dyDescent="0.3"/>
    <row r="56" spans="1:11" hidden="1" x14ac:dyDescent="0.3">
      <c r="J56" s="50" t="s">
        <v>80</v>
      </c>
    </row>
    <row r="57" spans="1:11" hidden="1" x14ac:dyDescent="0.3"/>
    <row r="58" spans="1:11" hidden="1" x14ac:dyDescent="0.3">
      <c r="I58" s="56"/>
      <c r="J58" s="56" t="e">
        <f>#REF!-#REF!</f>
        <v>#REF!</v>
      </c>
      <c r="K58" s="56"/>
    </row>
    <row r="59" spans="1:11" hidden="1" x14ac:dyDescent="0.3">
      <c r="I59" s="56"/>
      <c r="J59" s="56" t="e">
        <f>#REF!-#REF!</f>
        <v>#REF!</v>
      </c>
      <c r="K59" s="56"/>
    </row>
    <row r="60" spans="1:11" hidden="1" x14ac:dyDescent="0.3">
      <c r="I60" s="77"/>
      <c r="J60" s="56" t="e">
        <f>#REF!-#REF!</f>
        <v>#REF!</v>
      </c>
      <c r="K60" s="77"/>
    </row>
    <row r="61" spans="1:11" hidden="1" x14ac:dyDescent="0.3">
      <c r="J61" s="56" t="e">
        <f>#REF!-#REF!</f>
        <v>#REF!</v>
      </c>
    </row>
    <row r="62" spans="1:11" hidden="1" x14ac:dyDescent="0.3">
      <c r="J62" s="56" t="e">
        <f>#REF!-#REF!</f>
        <v>#REF!</v>
      </c>
    </row>
    <row r="63" spans="1:11" hidden="1" x14ac:dyDescent="0.3">
      <c r="J63" s="56" t="e">
        <f>#REF!-#REF!</f>
        <v>#REF!</v>
      </c>
    </row>
    <row r="64" spans="1:11" hidden="1" x14ac:dyDescent="0.3">
      <c r="J64" s="56" t="e">
        <f>#REF!-#REF!</f>
        <v>#REF!</v>
      </c>
    </row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</sheetData>
  <mergeCells count="9">
    <mergeCell ref="H47:J47"/>
    <mergeCell ref="B53:F53"/>
    <mergeCell ref="H53:J53"/>
    <mergeCell ref="E3:F3"/>
    <mergeCell ref="G3:H3"/>
    <mergeCell ref="E4:F4"/>
    <mergeCell ref="A8:E8"/>
    <mergeCell ref="G4:H4"/>
    <mergeCell ref="B45:F4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ce Document" ma:contentTypeID="0x010100F27C9619FA46FE41A4759CAFBE5D734A00EC96752E61511842BF6F68F240EC4F86" ma:contentTypeVersion="19" ma:contentTypeDescription="Create a new document." ma:contentTypeScope="" ma:versionID="19d1081d51c56b6efb5d2e94c375f093">
  <xsd:schema xmlns:xsd="http://www.w3.org/2001/XMLSchema" xmlns:xs="http://www.w3.org/2001/XMLSchema" xmlns:p="http://schemas.microsoft.com/office/2006/metadata/properties" xmlns:ns2="7dad578b-4cad-4c78-bd1e-ca81766ba2fa" xmlns:ns3="893ade71-d0ae-4f82-a8d7-068dcc7d6416" targetNamespace="http://schemas.microsoft.com/office/2006/metadata/properties" ma:root="true" ma:fieldsID="3e026e49cfa1d75f41f247bc998e33b7" ns2:_="" ns3:_="">
    <xsd:import namespace="7dad578b-4cad-4c78-bd1e-ca81766ba2fa"/>
    <xsd:import namespace="893ade71-d0ae-4f82-a8d7-068dcc7d64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33f6dd315e64f1983daa51dbbf9ad96" minOccurs="0"/>
                <xsd:element ref="ns2:TaxCatchAll" minOccurs="0"/>
                <xsd:element ref="ns2:TaxCatchAllLabel" minOccurs="0"/>
                <xsd:element ref="ns2:g17138eb1ae7499dbeec3b30fff57f14" minOccurs="0"/>
                <xsd:element ref="ns3:lcf76f155ced4ddcb4097134ff3c332f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d578b-4cad-4c78-bd1e-ca81766ba2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33f6dd315e64f1983daa51dbbf9ad96" ma:index="11" nillable="true" ma:taxonomy="true" ma:internalName="f33f6dd315e64f1983daa51dbbf9ad96" ma:taxonomyFieldName="ForceDepartment" ma:displayName="Department" ma:readOnly="false" ma:default="-1;#141|14d6900f-afa5-473a-8b3b-9022f91abfc9" ma:fieldId="{f33f6dd3-15e6-4f19-83da-a51dbbf9ad96}" ma:sspId="dd7fb7d7-36ff-43c5-8684-2fe93c3c1dea" ma:termSetId="433ff222-e0ec-464e-9382-66b8eb2f8d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3ae7454-e856-4efa-8d42-a1162706dd53}" ma:internalName="TaxCatchAll" ma:showField="CatchAllData" ma:web="7dad578b-4cad-4c78-bd1e-ca81766ba2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3ae7454-e856-4efa-8d42-a1162706dd53}" ma:internalName="TaxCatchAllLabel" ma:readOnly="true" ma:showField="CatchAllDataLabel" ma:web="7dad578b-4cad-4c78-bd1e-ca81766ba2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17138eb1ae7499dbeec3b30fff57f14" ma:index="15" nillable="true" ma:taxonomy="true" ma:internalName="g17138eb1ae7499dbeec3b30fff57f14" ma:taxonomyFieldName="ForceTagsHC" ma:displayName="Tags (HC)" ma:readOnly="false" ma:fieldId="{017138eb-1ae7-499d-beec-3b30fff57f14}" ma:taxonomyMulti="true" ma:sspId="dd7fb7d7-36ff-43c5-8684-2fe93c3c1dea" ma:termSetId="646e7f34-285d-4888-9daf-31c99e8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ade71-d0ae-4f82-a8d7-068dcc7d641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7fb7d7-36ff-43c5-8684-2fe93c3c1d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dad578b-4cad-4c78-bd1e-ca81766ba2fa">
      <UserInfo>
        <DisplayName>Carl Binns</DisplayName>
        <AccountId>1973</AccountId>
        <AccountType/>
      </UserInfo>
      <UserInfo>
        <DisplayName>Sarika Spagnulo</DisplayName>
        <AccountId>45</AccountId>
        <AccountType/>
      </UserInfo>
      <UserInfo>
        <DisplayName>Anne-Louise Ogundele-Chaise</DisplayName>
        <AccountId>3343</AccountId>
        <AccountType/>
      </UserInfo>
    </SharedWithUsers>
    <TaxCatchAll xmlns="7dad578b-4cad-4c78-bd1e-ca81766ba2fa" xsi:nil="true"/>
    <lcf76f155ced4ddcb4097134ff3c332f xmlns="893ade71-d0ae-4f82-a8d7-068dcc7d6416">
      <Terms xmlns="http://schemas.microsoft.com/office/infopath/2007/PartnerControls"/>
    </lcf76f155ced4ddcb4097134ff3c332f>
    <f33f6dd315e64f1983daa51dbbf9ad96 xmlns="7dad578b-4cad-4c78-bd1e-ca81766ba2fa">
      <Terms xmlns="http://schemas.microsoft.com/office/infopath/2007/PartnerControls"/>
    </f33f6dd315e64f1983daa51dbbf9ad96>
    <g17138eb1ae7499dbeec3b30fff57f14 xmlns="7dad578b-4cad-4c78-bd1e-ca81766ba2fa">
      <Terms xmlns="http://schemas.microsoft.com/office/infopath/2007/PartnerControls"/>
    </g17138eb1ae7499dbeec3b30fff57f14>
    <_dlc_DocId xmlns="7dad578b-4cad-4c78-bd1e-ca81766ba2fa">KT7JR7ANXDJS-1681539596-1969</_dlc_DocId>
    <_dlc_DocIdUrl xmlns="7dad578b-4cad-4c78-bd1e-ca81766ba2fa">
      <Url>https://forcesserip.sharepoint.com/sites/teamhcopccksa/_layouts/15/DocIdRedir.aspx?ID=KT7JR7ANXDJS-1681539596-1969</Url>
      <Description>KT7JR7ANXDJS-1681539596-1969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97D13BF-DEF1-4CB4-95B1-79464D20534B}"/>
</file>

<file path=customXml/itemProps2.xml><?xml version="1.0" encoding="utf-8"?>
<ds:datastoreItem xmlns:ds="http://schemas.openxmlformats.org/officeDocument/2006/customXml" ds:itemID="{B3756891-DD2A-497D-B1F0-3EABEACC1104}">
  <ds:schemaRefs>
    <ds:schemaRef ds:uri="http://schemas.microsoft.com/office/infopath/2007/PartnerControls"/>
    <ds:schemaRef ds:uri="a38e01fa-20f1-47f3-ac68-15bb29542af0"/>
    <ds:schemaRef ds:uri="91a84d48-026a-4d3c-97d0-a90a841bc53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230A86-B154-4F02-AAC2-055781135F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BD3AD50-ABAA-4E4C-B989-E4AF544F11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Strudwick Anna</dc:creator>
  <cp:keywords/>
  <dc:description/>
  <cp:lastModifiedBy>Sargeant, Caroline (40582)</cp:lastModifiedBy>
  <cp:revision/>
  <dcterms:created xsi:type="dcterms:W3CDTF">2019-08-25T12:55:27Z</dcterms:created>
  <dcterms:modified xsi:type="dcterms:W3CDTF">2024-04-05T12:38:39Z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0x010100F27C9619FA46FE41A4759CAFBE5D734A00EC96752E61511842BF6F68F240EC4F86</vt:lpwstr>
  </property>
  <property fmtid="{D5CDD505-2E9C-101B-9397-08002B2CF9AE}" pid="4" name="HOBusinessUnit">
    <vt:lpwstr>19;#Serious Violence Priority Projects Unit (SVPPU)|498783b4-a5e1-4dfb-990f-27565ef63851</vt:lpwstr>
  </property>
  <property fmtid="{D5CDD505-2E9C-101B-9397-08002B2CF9AE}" pid="5" name="HOCopyrightLevel">
    <vt:lpwstr>2;#Crown|69589897-2828-4761-976e-717fd8e631c9</vt:lpwstr>
  </property>
  <property fmtid="{D5CDD505-2E9C-101B-9397-08002B2CF9AE}" pid="6" name="HOGovernmentSecurityClassification">
    <vt:lpwstr>1;#Official|14c80daa-741b-422c-9722-f71693c9ede4</vt:lpwstr>
  </property>
  <property fmtid="{D5CDD505-2E9C-101B-9397-08002B2CF9AE}" pid="7" name="HOSiteType">
    <vt:lpwstr>20;#Project – Significant|17b9121e-b904-41d7-a534-41bc81fb7c96</vt:lpwstr>
  </property>
  <property fmtid="{D5CDD505-2E9C-101B-9397-08002B2CF9AE}" pid="8" name="MediaServiceImageTags">
    <vt:lpwstr/>
  </property>
  <property fmtid="{D5CDD505-2E9C-101B-9397-08002B2CF9AE}" pid="9" name="ForceDepartment">
    <vt:lpwstr/>
  </property>
  <property fmtid="{D5CDD505-2E9C-101B-9397-08002B2CF9AE}" pid="10" name="ForceTagsHc">
    <vt:lpwstr/>
  </property>
  <property fmtid="{D5CDD505-2E9C-101B-9397-08002B2CF9AE}" pid="11" name="_dlc_DocIdItemGuid">
    <vt:lpwstr>9ec461a2-e998-405f-8ce7-23f96ec37e47</vt:lpwstr>
  </property>
</Properties>
</file>