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ichData/rdrichvaluestructure.xml" ContentType="application/vnd.ms-excel.rdrichvaluestructure+xml"/>
  <Override PartName="/xl/richData/rdrichvalue.xml" ContentType="application/vnd.ms-excel.rdrichvalue+xml"/>
  <Override PartName="/xl/richData/richValueRel.xml" ContentType="application/vnd.ms-excel.richvaluerel+xml"/>
  <Override PartName="/xl/richData/rdRichValueTypes.xml" ContentType="application/vnd.ms-excel.rdrichvaluety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Office of the Police &amp; Crime Commissioner\Commissioning and Partnerships\Grant Streams\Commissioning Grants 2023-24\VRU\VRU Annex As\Final Version\"/>
    </mc:Choice>
  </mc:AlternateContent>
  <bookViews>
    <workbookView xWindow="0" yWindow="0" windowWidth="17810" windowHeight="13220" activeTab="3"/>
  </bookViews>
  <sheets>
    <sheet name="Q1" sheetId="1" r:id="rId1"/>
    <sheet name="Q2" sheetId="5" r:id="rId2"/>
    <sheet name="Q3" sheetId="6" r:id="rId3"/>
    <sheet name="Q4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7" l="1"/>
  <c r="D19" i="7"/>
  <c r="L23" i="7"/>
  <c r="L22" i="7"/>
  <c r="L21" i="7"/>
  <c r="L20" i="7"/>
  <c r="L19" i="7"/>
  <c r="L18" i="7"/>
  <c r="J21" i="7" l="1"/>
  <c r="G21" i="7"/>
  <c r="D21" i="7"/>
  <c r="G19" i="7"/>
  <c r="K18" i="6" l="1"/>
  <c r="K21" i="1" l="1"/>
  <c r="D36" i="1" l="1"/>
  <c r="D36" i="5"/>
  <c r="D38" i="6"/>
  <c r="D36" i="7"/>
  <c r="J24" i="7"/>
  <c r="J26" i="7" s="1"/>
  <c r="I24" i="7"/>
  <c r="H24" i="7"/>
  <c r="G24" i="7"/>
  <c r="G26" i="7" s="1"/>
  <c r="F24" i="7"/>
  <c r="E24" i="7"/>
  <c r="D24" i="7"/>
  <c r="D26" i="7" s="1"/>
  <c r="C24" i="7"/>
  <c r="B24" i="7"/>
  <c r="J24" i="6"/>
  <c r="J26" i="6" s="1"/>
  <c r="I24" i="6"/>
  <c r="H24" i="6"/>
  <c r="G24" i="6"/>
  <c r="G26" i="6" s="1"/>
  <c r="F24" i="6"/>
  <c r="E24" i="6"/>
  <c r="D24" i="6"/>
  <c r="D26" i="6" s="1"/>
  <c r="C24" i="6"/>
  <c r="B24" i="6"/>
  <c r="J24" i="5"/>
  <c r="J26" i="5" s="1"/>
  <c r="I24" i="5"/>
  <c r="H24" i="5"/>
  <c r="G24" i="5"/>
  <c r="G26" i="5" s="1"/>
  <c r="F24" i="5"/>
  <c r="E24" i="5"/>
  <c r="D24" i="5"/>
  <c r="D26" i="5" s="1"/>
  <c r="C24" i="5"/>
  <c r="B24" i="5"/>
  <c r="J27" i="7" l="1"/>
  <c r="J27" i="6"/>
  <c r="G4" i="6" s="1"/>
  <c r="J27" i="5"/>
  <c r="G4" i="5" s="1"/>
  <c r="G4" i="7" l="1"/>
  <c r="L27" i="7"/>
  <c r="J24" i="1"/>
  <c r="C24" i="1" l="1"/>
  <c r="F24" i="1"/>
  <c r="I24" i="1"/>
  <c r="D24" i="1"/>
  <c r="D26" i="1" l="1"/>
  <c r="J26" i="1"/>
  <c r="G24" i="1"/>
  <c r="G26" i="1" s="1"/>
  <c r="J27" i="1" l="1"/>
  <c r="G4" i="1" s="1"/>
  <c r="E24" i="1" l="1"/>
  <c r="H24" i="1" l="1"/>
  <c r="B24" i="1" l="1"/>
</calcChain>
</file>

<file path=xl/sharedStrings.xml><?xml version="1.0" encoding="utf-8"?>
<sst xmlns="http://schemas.openxmlformats.org/spreadsheetml/2006/main" count="280" uniqueCount="76">
  <si>
    <t>ANNEX A - GRANT CLAIM FORM</t>
  </si>
  <si>
    <t>Recipient</t>
  </si>
  <si>
    <t>Hampshire &amp; Isle of Wight PCC</t>
  </si>
  <si>
    <t>Grant Stream</t>
  </si>
  <si>
    <t>090</t>
  </si>
  <si>
    <t>Reporting Period</t>
  </si>
  <si>
    <t>1 April - 30 June</t>
  </si>
  <si>
    <t>Amount Claimed</t>
  </si>
  <si>
    <t>1. Eligible costs may be claimed from 01 April</t>
  </si>
  <si>
    <t>2. Insert spend forecast as taken from your final delivery plan</t>
  </si>
  <si>
    <t xml:space="preserve">3. Complete for each reporting period with Finance Officer Certification.  </t>
  </si>
  <si>
    <t xml:space="preserve">Please only use the categories listed and do not add any extra rows to this sheet </t>
  </si>
  <si>
    <t>Q1</t>
  </si>
  <si>
    <t>April</t>
  </si>
  <si>
    <t>May</t>
  </si>
  <si>
    <t>June</t>
  </si>
  <si>
    <t>Forecast</t>
  </si>
  <si>
    <t>Actual</t>
  </si>
  <si>
    <t>SPENDING LINE</t>
  </si>
  <si>
    <t xml:space="preserve">Capital </t>
  </si>
  <si>
    <t>Resource</t>
  </si>
  <si>
    <t>Accomodation Costs</t>
  </si>
  <si>
    <t>Equipment</t>
  </si>
  <si>
    <t>Staff Training and Recruitment</t>
  </si>
  <si>
    <t>Data Sharing</t>
  </si>
  <si>
    <t>Consultancy Services</t>
  </si>
  <si>
    <t>Commissioned Interventions</t>
  </si>
  <si>
    <t>Local Evaluation</t>
  </si>
  <si>
    <t>Other</t>
  </si>
  <si>
    <t>TOTALS</t>
  </si>
  <si>
    <t>MONTHLY ACTUALS TOTAL</t>
  </si>
  <si>
    <t>REPORTING PERIOD ACTUALS TOTAL</t>
  </si>
  <si>
    <r>
      <t xml:space="preserve">Please detail </t>
    </r>
    <r>
      <rPr>
        <sz val="11"/>
        <color theme="1"/>
        <rFont val="Arial"/>
        <family val="2"/>
      </rPr>
      <t xml:space="preserve">how much </t>
    </r>
    <r>
      <rPr>
        <b/>
        <sz val="11"/>
        <color theme="1"/>
        <rFont val="Arial"/>
        <family val="2"/>
      </rPr>
      <t>match funding</t>
    </r>
    <r>
      <rPr>
        <sz val="11"/>
        <color theme="1"/>
        <rFont val="Arial"/>
        <family val="2"/>
      </rPr>
      <t xml:space="preserve"> you have secured </t>
    </r>
    <r>
      <rPr>
        <b/>
        <sz val="11"/>
        <color theme="1"/>
        <rFont val="Arial"/>
        <family val="2"/>
      </rPr>
      <t xml:space="preserve">TO DATE </t>
    </r>
    <r>
      <rPr>
        <sz val="11"/>
        <color theme="1"/>
        <rFont val="Arial"/>
        <family val="2"/>
      </rPr>
      <t xml:space="preserve">(note, not this quarter alone), and from what sources. 
If you are unable to provide a confirmed figure, you are welcome to provide an estimate alongside an explanation for the basis on which the value of the contribution has been calculated.  
</t>
    </r>
    <r>
      <rPr>
        <b/>
        <sz val="11"/>
        <color theme="1"/>
        <rFont val="Arial"/>
        <family val="2"/>
      </rPr>
      <t xml:space="preserve">Please note </t>
    </r>
    <r>
      <rPr>
        <sz val="11"/>
        <color theme="1"/>
        <rFont val="Arial"/>
        <family val="2"/>
      </rPr>
      <t>that the Authority retains the right to request exact details of match funding contributions and is able to conduct an audit to do so.</t>
    </r>
  </si>
  <si>
    <t>NAME OF SOURCE</t>
  </si>
  <si>
    <t>WHAT HAS THIS FUNDED?</t>
  </si>
  <si>
    <t>TOTAL CONTRIBUTION TO DATE</t>
  </si>
  <si>
    <t>(If needed) EXPLANATION OF ESTIMATION</t>
  </si>
  <si>
    <t>OPCC</t>
  </si>
  <si>
    <t>Year 6&amp;7 Schools Project</t>
  </si>
  <si>
    <t>Trauma Informed Practitioners (TIPS)</t>
  </si>
  <si>
    <t>CCG</t>
  </si>
  <si>
    <t>A&amp;E Navigators</t>
  </si>
  <si>
    <t>Add additional rows as appropriate.</t>
  </si>
  <si>
    <t>TOTAL TO DATE</t>
  </si>
  <si>
    <t>FINANCE OFFICER CERTIFICATION</t>
  </si>
  <si>
    <t>I certify to the best of my knowledge and believe that:</t>
  </si>
  <si>
    <t>a) the information provided is correct, and no Duplicate Funding has been received in respect of this Eligible Expenditure Satement,</t>
  </si>
  <si>
    <t>b) the expenditure has been incurred only for the purposes set out in the Grant Agreement for the specified Grant stream.</t>
  </si>
  <si>
    <t>Signature</t>
  </si>
  <si>
    <t xml:space="preserve">Name </t>
  </si>
  <si>
    <t>Mark Easen</t>
  </si>
  <si>
    <t>Date</t>
  </si>
  <si>
    <t>Position</t>
  </si>
  <si>
    <t>Senior finance adviser</t>
  </si>
  <si>
    <t>HOME OFFICE SIGN OFF</t>
  </si>
  <si>
    <t>1 July - 30 September</t>
  </si>
  <si>
    <t>Q2</t>
  </si>
  <si>
    <t>July</t>
  </si>
  <si>
    <t>August</t>
  </si>
  <si>
    <t>September</t>
  </si>
  <si>
    <t>ICB Hants &amp; IOW</t>
  </si>
  <si>
    <t>Kate Boynton</t>
  </si>
  <si>
    <t>Deputy Chief Finance Officer</t>
  </si>
  <si>
    <t>1 October - 31 December</t>
  </si>
  <si>
    <t>Q3</t>
  </si>
  <si>
    <t>October</t>
  </si>
  <si>
    <t>November</t>
  </si>
  <si>
    <t>December</t>
  </si>
  <si>
    <t>Violence Reduction Fund Grants</t>
  </si>
  <si>
    <t>Anne Saxton</t>
  </si>
  <si>
    <t>Senior Finance Manager</t>
  </si>
  <si>
    <t>1 January - 31 March</t>
  </si>
  <si>
    <t>Q4</t>
  </si>
  <si>
    <t>January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</si>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</sst>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29" xfId="0" applyFont="1" applyBorder="1"/>
    <xf numFmtId="3" fontId="2" fillId="0" borderId="0" xfId="0" applyNumberFormat="1" applyFont="1"/>
    <xf numFmtId="0" fontId="4" fillId="2" borderId="1" xfId="0" applyFont="1" applyFill="1" applyBorder="1" applyAlignment="1">
      <alignment horizontal="left" wrapText="1"/>
    </xf>
    <xf numFmtId="0" fontId="2" fillId="3" borderId="19" xfId="0" applyFont="1" applyFill="1" applyBorder="1"/>
    <xf numFmtId="0" fontId="2" fillId="3" borderId="6" xfId="0" applyFont="1" applyFill="1" applyBorder="1"/>
    <xf numFmtId="0" fontId="2" fillId="3" borderId="2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21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3" xfId="0" applyFont="1" applyFill="1" applyBorder="1"/>
    <xf numFmtId="0" fontId="2" fillId="3" borderId="5" xfId="0" applyFont="1" applyFill="1" applyBorder="1"/>
    <xf numFmtId="0" fontId="2" fillId="3" borderId="22" xfId="0" applyFont="1" applyFill="1" applyBorder="1"/>
    <xf numFmtId="0" fontId="2" fillId="0" borderId="27" xfId="0" applyFont="1" applyBorder="1"/>
    <xf numFmtId="164" fontId="2" fillId="0" borderId="37" xfId="0" applyNumberFormat="1" applyFont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14" fontId="1" fillId="0" borderId="10" xfId="0" applyNumberFormat="1" applyFont="1" applyBorder="1"/>
    <xf numFmtId="14" fontId="5" fillId="0" borderId="32" xfId="0" applyNumberFormat="1" applyFont="1" applyBorder="1"/>
    <xf numFmtId="0" fontId="1" fillId="0" borderId="21" xfId="0" applyFont="1" applyBorder="1"/>
    <xf numFmtId="0" fontId="1" fillId="0" borderId="32" xfId="0" applyFont="1" applyBorder="1"/>
    <xf numFmtId="0" fontId="2" fillId="3" borderId="33" xfId="0" applyFont="1" applyFill="1" applyBorder="1"/>
    <xf numFmtId="0" fontId="2" fillId="3" borderId="48" xfId="0" applyFont="1" applyFill="1" applyBorder="1"/>
    <xf numFmtId="0" fontId="2" fillId="3" borderId="49" xfId="0" applyFont="1" applyFill="1" applyBorder="1"/>
    <xf numFmtId="0" fontId="2" fillId="3" borderId="50" xfId="0" applyFont="1" applyFill="1" applyBorder="1"/>
    <xf numFmtId="0" fontId="2" fillId="3" borderId="51" xfId="0" applyFont="1" applyFill="1" applyBorder="1"/>
    <xf numFmtId="0" fontId="1" fillId="0" borderId="0" xfId="0" applyFont="1"/>
    <xf numFmtId="0" fontId="1" fillId="3" borderId="26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3" borderId="7" xfId="0" applyFont="1" applyFill="1" applyBorder="1"/>
    <xf numFmtId="0" fontId="1" fillId="3" borderId="14" xfId="0" applyFont="1" applyFill="1" applyBorder="1"/>
    <xf numFmtId="0" fontId="1" fillId="3" borderId="8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2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25" xfId="0" applyFont="1" applyFill="1" applyBorder="1"/>
    <xf numFmtId="164" fontId="1" fillId="0" borderId="16" xfId="0" applyNumberFormat="1" applyFont="1" applyBorder="1"/>
    <xf numFmtId="0" fontId="1" fillId="0" borderId="17" xfId="0" applyFont="1" applyBorder="1"/>
    <xf numFmtId="164" fontId="1" fillId="0" borderId="2" xfId="0" applyNumberFormat="1" applyFont="1" applyBorder="1"/>
    <xf numFmtId="164" fontId="1" fillId="0" borderId="17" xfId="0" applyNumberFormat="1" applyFont="1" applyBorder="1"/>
    <xf numFmtId="164" fontId="1" fillId="0" borderId="18" xfId="0" applyNumberFormat="1" applyFont="1" applyBorder="1"/>
    <xf numFmtId="164" fontId="1" fillId="0" borderId="9" xfId="0" applyNumberFormat="1" applyFont="1" applyBorder="1"/>
    <xf numFmtId="0" fontId="1" fillId="0" borderId="1" xfId="0" applyFont="1" applyBorder="1"/>
    <xf numFmtId="164" fontId="1" fillId="0" borderId="3" xfId="0" applyNumberFormat="1" applyFont="1" applyBorder="1"/>
    <xf numFmtId="164" fontId="1" fillId="0" borderId="1" xfId="0" applyNumberFormat="1" applyFont="1" applyBorder="1"/>
    <xf numFmtId="164" fontId="1" fillId="0" borderId="10" xfId="0" applyNumberFormat="1" applyFont="1" applyBorder="1"/>
    <xf numFmtId="164" fontId="1" fillId="0" borderId="0" xfId="0" applyNumberFormat="1" applyFont="1"/>
    <xf numFmtId="3" fontId="1" fillId="0" borderId="23" xfId="0" applyNumberFormat="1" applyFont="1" applyBorder="1"/>
    <xf numFmtId="3" fontId="1" fillId="0" borderId="31" xfId="0" applyNumberFormat="1" applyFont="1" applyBorder="1"/>
    <xf numFmtId="3" fontId="1" fillId="0" borderId="5" xfId="0" applyNumberFormat="1" applyFont="1" applyBorder="1"/>
    <xf numFmtId="3" fontId="1" fillId="0" borderId="0" xfId="0" applyNumberFormat="1" applyFont="1"/>
    <xf numFmtId="0" fontId="1" fillId="0" borderId="41" xfId="0" applyFont="1" applyBorder="1"/>
    <xf numFmtId="0" fontId="1" fillId="0" borderId="42" xfId="0" applyFont="1" applyBorder="1"/>
    <xf numFmtId="6" fontId="1" fillId="0" borderId="43" xfId="0" applyNumberFormat="1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" xfId="0" applyFont="1" applyBorder="1"/>
    <xf numFmtId="0" fontId="1" fillId="0" borderId="33" xfId="0" applyFont="1" applyBorder="1" applyAlignment="1">
      <alignment horizontal="center" vertical="center" wrapText="1"/>
    </xf>
    <xf numFmtId="0" fontId="1" fillId="0" borderId="38" xfId="0" applyFont="1" applyBorder="1"/>
    <xf numFmtId="0" fontId="1" fillId="0" borderId="44" xfId="0" applyFont="1" applyBorder="1"/>
    <xf numFmtId="6" fontId="1" fillId="4" borderId="5" xfId="0" applyNumberFormat="1" applyFont="1" applyFill="1" applyBorder="1"/>
    <xf numFmtId="0" fontId="1" fillId="3" borderId="19" xfId="0" applyFont="1" applyFill="1" applyBorder="1"/>
    <xf numFmtId="0" fontId="1" fillId="3" borderId="21" xfId="0" applyFont="1" applyFill="1" applyBorder="1"/>
    <xf numFmtId="0" fontId="1" fillId="3" borderId="5" xfId="0" applyFont="1" applyFill="1" applyBorder="1"/>
    <xf numFmtId="0" fontId="1" fillId="3" borderId="22" xfId="0" applyFont="1" applyFill="1" applyBorder="1"/>
    <xf numFmtId="0" fontId="1" fillId="0" borderId="34" xfId="0" applyFont="1" applyBorder="1"/>
    <xf numFmtId="3" fontId="1" fillId="0" borderId="2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42" fontId="1" fillId="0" borderId="3" xfId="0" applyNumberFormat="1" applyFont="1" applyBorder="1"/>
    <xf numFmtId="42" fontId="1" fillId="0" borderId="1" xfId="0" applyNumberFormat="1" applyFont="1" applyBorder="1"/>
    <xf numFmtId="42" fontId="1" fillId="0" borderId="10" xfId="0" applyNumberFormat="1" applyFont="1" applyBorder="1"/>
    <xf numFmtId="42" fontId="1" fillId="0" borderId="0" xfId="0" applyNumberFormat="1" applyFont="1"/>
    <xf numFmtId="3" fontId="1" fillId="0" borderId="3" xfId="0" applyNumberFormat="1" applyFont="1" applyBorder="1"/>
    <xf numFmtId="3" fontId="1" fillId="0" borderId="1" xfId="0" applyNumberFormat="1" applyFont="1" applyBorder="1"/>
    <xf numFmtId="44" fontId="1" fillId="0" borderId="0" xfId="0" applyNumberFormat="1" applyFont="1"/>
    <xf numFmtId="0" fontId="1" fillId="3" borderId="24" xfId="0" applyFont="1" applyFill="1" applyBorder="1"/>
    <xf numFmtId="164" fontId="1" fillId="0" borderId="6" xfId="0" applyNumberFormat="1" applyFont="1" applyBorder="1"/>
    <xf numFmtId="0" fontId="1" fillId="0" borderId="7" xfId="0" applyFont="1" applyBorder="1"/>
    <xf numFmtId="3" fontId="1" fillId="0" borderId="14" xfId="0" applyNumberFormat="1" applyFont="1" applyBorder="1"/>
    <xf numFmtId="164" fontId="1" fillId="0" borderId="7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165" fontId="1" fillId="0" borderId="0" xfId="0" applyNumberFormat="1" applyFont="1"/>
    <xf numFmtId="164" fontId="1" fillId="0" borderId="11" xfId="0" applyNumberFormat="1" applyFont="1" applyBorder="1"/>
    <xf numFmtId="164" fontId="1" fillId="0" borderId="12" xfId="0" applyNumberFormat="1" applyFont="1" applyBorder="1"/>
    <xf numFmtId="0" fontId="1" fillId="0" borderId="12" xfId="0" applyFont="1" applyBorder="1"/>
    <xf numFmtId="164" fontId="1" fillId="0" borderId="13" xfId="0" applyNumberFormat="1" applyFont="1" applyBorder="1"/>
    <xf numFmtId="0" fontId="1" fillId="3" borderId="5" xfId="0" applyFont="1" applyFill="1" applyBorder="1" applyAlignment="1">
      <alignment horizontal="left"/>
    </xf>
    <xf numFmtId="14" fontId="1" fillId="0" borderId="32" xfId="0" applyNumberFormat="1" applyFont="1" applyBorder="1" applyAlignment="1">
      <alignment horizontal="left"/>
    </xf>
    <xf numFmtId="164" fontId="1" fillId="0" borderId="23" xfId="0" applyNumberFormat="1" applyFont="1" applyBorder="1"/>
    <xf numFmtId="164" fontId="1" fillId="0" borderId="31" xfId="0" applyNumberFormat="1" applyFont="1" applyBorder="1"/>
    <xf numFmtId="3" fontId="3" fillId="0" borderId="0" xfId="0" applyNumberFormat="1" applyFont="1"/>
    <xf numFmtId="164" fontId="1" fillId="0" borderId="4" xfId="0" applyNumberFormat="1" applyFont="1" applyBorder="1"/>
    <xf numFmtId="164" fontId="3" fillId="0" borderId="0" xfId="0" applyNumberFormat="1" applyFont="1"/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3" borderId="24" xfId="0" applyFont="1" applyFill="1" applyBorder="1" applyAlignment="1"/>
    <xf numFmtId="0" fontId="2" fillId="3" borderId="28" xfId="0" applyFont="1" applyFill="1" applyBorder="1" applyAlignment="1"/>
    <xf numFmtId="0" fontId="1" fillId="3" borderId="26" xfId="0" applyFont="1" applyFill="1" applyBorder="1" applyAlignment="1"/>
    <xf numFmtId="0" fontId="1" fillId="3" borderId="30" xfId="0" applyFont="1" applyFill="1" applyBorder="1" applyAlignment="1"/>
    <xf numFmtId="0" fontId="2" fillId="0" borderId="27" xfId="0" quotePrefix="1" applyFont="1" applyBorder="1" applyAlignment="1"/>
    <xf numFmtId="0" fontId="2" fillId="0" borderId="28" xfId="0" applyFont="1" applyBorder="1" applyAlignment="1"/>
    <xf numFmtId="0" fontId="2" fillId="3" borderId="1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2" fillId="3" borderId="39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35" xfId="0" applyFont="1" applyFill="1" applyBorder="1" applyAlignment="1"/>
    <xf numFmtId="0" fontId="1" fillId="3" borderId="31" xfId="0" applyFont="1" applyFill="1" applyBorder="1" applyAlignment="1"/>
    <xf numFmtId="0" fontId="1" fillId="0" borderId="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2" fillId="3" borderId="3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06/relationships/rdRichValueStructure" Target="richData/rdrichvaluestructure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microsoft.com/office/2017/06/relationships/rdRichValue" Target="richData/rdrichvalue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5" Type="http://schemas.microsoft.com/office/2022/10/relationships/richValueRel" Target="richData/richValueRel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44D0.2D7C3750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1134533</xdr:colOff>
      <xdr:row>43</xdr:row>
      <xdr:rowOff>16933</xdr:rowOff>
    </xdr:from>
    <xdr:to>
      <xdr:col>2</xdr:col>
      <xdr:colOff>748995</xdr:colOff>
      <xdr:row>43</xdr:row>
      <xdr:rowOff>314113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DB7049-8B01-452A-B479-66E774806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5800" y="8966200"/>
          <a:ext cx="1180795" cy="2971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43</xdr:row>
      <xdr:rowOff>59532</xdr:rowOff>
    </xdr:from>
    <xdr:to>
      <xdr:col>2</xdr:col>
      <xdr:colOff>214312</xdr:colOff>
      <xdr:row>43</xdr:row>
      <xdr:rowOff>250031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9024938"/>
          <a:ext cx="1678781" cy="190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45</xdr:row>
      <xdr:rowOff>66675</xdr:rowOff>
    </xdr:from>
    <xdr:to>
      <xdr:col>1</xdr:col>
      <xdr:colOff>1228725</xdr:colOff>
      <xdr:row>45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8963025"/>
          <a:ext cx="1171575" cy="238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166688</xdr:colOff>
      <xdr:row>43</xdr:row>
      <xdr:rowOff>71438</xdr:rowOff>
    </xdr:from>
    <xdr:to>
      <xdr:col>2</xdr:col>
      <xdr:colOff>572189</xdr:colOff>
      <xdr:row>43</xdr:row>
      <xdr:rowOff>381000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0844" y="9036844"/>
          <a:ext cx="1929501" cy="309562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80" zoomScaleNormal="80" workbookViewId="0">
      <pane xSplit="1" topLeftCell="B1" activePane="topRight" state="frozen"/>
      <selection pane="topRight" activeCell="H23" sqref="H23"/>
    </sheetView>
  </sheetViews>
  <sheetFormatPr defaultColWidth="8.54296875" defaultRowHeight="14" x14ac:dyDescent="0.3"/>
  <cols>
    <col min="1" max="1" width="67.54296875" style="2" customWidth="1"/>
    <col min="2" max="2" width="22.81640625" style="2" customWidth="1"/>
    <col min="3" max="3" width="23.54296875" style="2" bestFit="1" customWidth="1"/>
    <col min="4" max="4" width="18" style="2" customWidth="1"/>
    <col min="5" max="5" width="17.81640625" style="2" customWidth="1"/>
    <col min="6" max="6" width="12.54296875" style="2" customWidth="1"/>
    <col min="7" max="7" width="13.453125" style="2" customWidth="1"/>
    <col min="8" max="8" width="19.1796875" style="2" customWidth="1"/>
    <col min="9" max="9" width="13.1796875" style="2" customWidth="1"/>
    <col min="10" max="10" width="13.453125" style="2" customWidth="1"/>
    <col min="11" max="11" width="12.453125" style="2" customWidth="1"/>
    <col min="12" max="12" width="12.54296875" style="2" customWidth="1"/>
    <col min="13" max="13" width="11.54296875" style="2" customWidth="1"/>
    <col min="14" max="14" width="13.54296875" style="2" customWidth="1"/>
    <col min="15" max="15" width="9.453125" style="2" customWidth="1"/>
    <col min="16" max="16" width="10.1796875" style="2" customWidth="1"/>
    <col min="17" max="17" width="9.1796875" style="2" customWidth="1"/>
    <col min="18" max="18" width="11" style="2" customWidth="1"/>
    <col min="19" max="19" width="10.1796875" style="2" customWidth="1"/>
    <col min="20" max="20" width="9.453125" style="2" customWidth="1"/>
    <col min="21" max="16384" width="8.54296875" style="2"/>
  </cols>
  <sheetData>
    <row r="1" spans="1:14" ht="14.5" thickBot="1" x14ac:dyDescent="0.35">
      <c r="A1" s="22" t="s">
        <v>0</v>
      </c>
      <c r="B1" s="1"/>
      <c r="C1" s="1"/>
      <c r="D1" s="1"/>
      <c r="E1" s="1"/>
      <c r="F1" s="1"/>
      <c r="G1" s="1"/>
      <c r="H1" s="38"/>
      <c r="I1" s="38"/>
      <c r="J1" s="38"/>
      <c r="K1" s="38"/>
      <c r="L1" s="38"/>
      <c r="M1" s="38"/>
      <c r="N1" s="38"/>
    </row>
    <row r="2" spans="1:14" ht="14.5" thickBot="1" x14ac:dyDescent="0.3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4.9" customHeight="1" x14ac:dyDescent="0.3">
      <c r="A3" s="8" t="s">
        <v>1</v>
      </c>
      <c r="B3" s="24" t="s">
        <v>2</v>
      </c>
      <c r="C3" s="24"/>
      <c r="D3" s="24"/>
      <c r="E3" s="123" t="s">
        <v>3</v>
      </c>
      <c r="F3" s="124"/>
      <c r="G3" s="127" t="s">
        <v>4</v>
      </c>
      <c r="H3" s="128"/>
      <c r="I3" s="38"/>
      <c r="J3" s="38"/>
      <c r="K3" s="1"/>
      <c r="L3" s="1"/>
      <c r="M3" s="38"/>
      <c r="N3" s="38"/>
    </row>
    <row r="4" spans="1:14" ht="15" customHeight="1" thickBot="1" x14ac:dyDescent="0.35">
      <c r="A4" s="23" t="s">
        <v>5</v>
      </c>
      <c r="B4" s="5" t="s">
        <v>6</v>
      </c>
      <c r="C4" s="5"/>
      <c r="D4" s="5"/>
      <c r="E4" s="125" t="s">
        <v>7</v>
      </c>
      <c r="F4" s="126"/>
      <c r="G4" s="134">
        <f>J27</f>
        <v>198953.16999999998</v>
      </c>
      <c r="H4" s="135"/>
      <c r="I4" s="38"/>
      <c r="J4" s="38"/>
      <c r="K4" s="38"/>
      <c r="L4" s="38"/>
      <c r="M4" s="38"/>
      <c r="N4" s="38"/>
    </row>
    <row r="6" spans="1:14" x14ac:dyDescent="0.3">
      <c r="A6" s="38" t="s">
        <v>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40"/>
      <c r="N6" s="38"/>
    </row>
    <row r="7" spans="1:14" x14ac:dyDescent="0.3">
      <c r="A7" s="38" t="s">
        <v>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3.75" customHeight="1" x14ac:dyDescent="0.3">
      <c r="A8" s="122" t="s">
        <v>10</v>
      </c>
      <c r="B8" s="122"/>
      <c r="C8" s="122"/>
      <c r="D8" s="122"/>
      <c r="E8" s="122"/>
      <c r="F8" s="42"/>
      <c r="G8" s="42"/>
      <c r="H8" s="42"/>
      <c r="I8" s="42"/>
      <c r="J8" s="42"/>
      <c r="K8" s="42"/>
      <c r="L8" s="42"/>
      <c r="M8" s="42"/>
      <c r="N8" s="42"/>
    </row>
    <row r="9" spans="1:14" x14ac:dyDescent="0.3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42"/>
    </row>
    <row r="10" spans="1:14" ht="27.65" customHeight="1" x14ac:dyDescent="0.3">
      <c r="A10" s="7" t="s">
        <v>11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42"/>
    </row>
    <row r="11" spans="1:14" ht="14.5" thickBot="1" x14ac:dyDescent="0.3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x14ac:dyDescent="0.3">
      <c r="A12" s="8" t="s">
        <v>5</v>
      </c>
      <c r="B12" s="9" t="s">
        <v>12</v>
      </c>
      <c r="C12" s="43"/>
      <c r="D12" s="44"/>
      <c r="E12" s="43"/>
      <c r="F12" s="43"/>
      <c r="G12" s="43"/>
      <c r="H12" s="43"/>
      <c r="I12" s="43"/>
      <c r="J12" s="45"/>
      <c r="K12" s="38"/>
      <c r="L12" s="38"/>
      <c r="M12" s="38"/>
      <c r="N12" s="38"/>
    </row>
    <row r="13" spans="1:14" s="3" customFormat="1" x14ac:dyDescent="0.3">
      <c r="A13" s="10"/>
      <c r="B13" s="11" t="s">
        <v>13</v>
      </c>
      <c r="C13" s="46"/>
      <c r="D13" s="47"/>
      <c r="E13" s="12" t="s">
        <v>14</v>
      </c>
      <c r="F13" s="46"/>
      <c r="G13" s="46"/>
      <c r="H13" s="12" t="s">
        <v>15</v>
      </c>
      <c r="I13" s="46"/>
      <c r="J13" s="48"/>
      <c r="K13" s="49"/>
      <c r="L13" s="49"/>
      <c r="M13" s="49"/>
      <c r="N13" s="49"/>
    </row>
    <row r="14" spans="1:14" s="4" customFormat="1" x14ac:dyDescent="0.35">
      <c r="A14" s="50"/>
      <c r="B14" s="13" t="s">
        <v>16</v>
      </c>
      <c r="C14" s="14" t="s">
        <v>17</v>
      </c>
      <c r="D14" s="15"/>
      <c r="E14" s="14" t="s">
        <v>16</v>
      </c>
      <c r="F14" s="14" t="s">
        <v>17</v>
      </c>
      <c r="G14" s="14"/>
      <c r="H14" s="14" t="s">
        <v>16</v>
      </c>
      <c r="I14" s="14" t="s">
        <v>17</v>
      </c>
      <c r="J14" s="16"/>
      <c r="K14" s="51"/>
      <c r="L14" s="51"/>
      <c r="M14" s="51"/>
      <c r="N14" s="51"/>
    </row>
    <row r="15" spans="1:14" ht="14.5" thickBot="1" x14ac:dyDescent="0.35">
      <c r="A15" s="17" t="s">
        <v>18</v>
      </c>
      <c r="B15" s="18"/>
      <c r="C15" s="19" t="s">
        <v>19</v>
      </c>
      <c r="D15" s="20" t="s">
        <v>20</v>
      </c>
      <c r="E15" s="19"/>
      <c r="F15" s="19" t="s">
        <v>19</v>
      </c>
      <c r="G15" s="19" t="s">
        <v>20</v>
      </c>
      <c r="H15" s="19"/>
      <c r="I15" s="19" t="s">
        <v>19</v>
      </c>
      <c r="J15" s="21" t="s">
        <v>20</v>
      </c>
      <c r="K15" s="38"/>
      <c r="L15" s="38"/>
      <c r="M15" s="38"/>
      <c r="N15" s="38"/>
    </row>
    <row r="16" spans="1:14" x14ac:dyDescent="0.3">
      <c r="A16" s="52" t="s">
        <v>21</v>
      </c>
      <c r="B16" s="53"/>
      <c r="C16" s="54"/>
      <c r="D16" s="55"/>
      <c r="E16" s="56"/>
      <c r="F16" s="56"/>
      <c r="G16" s="56"/>
      <c r="H16" s="56"/>
      <c r="I16" s="54"/>
      <c r="J16" s="57"/>
      <c r="K16" s="38"/>
      <c r="L16" s="38"/>
      <c r="M16" s="38"/>
      <c r="N16" s="38"/>
    </row>
    <row r="17" spans="1:11" x14ac:dyDescent="0.3">
      <c r="A17" s="52" t="s">
        <v>22</v>
      </c>
      <c r="B17" s="58"/>
      <c r="C17" s="59"/>
      <c r="D17" s="60"/>
      <c r="E17" s="61"/>
      <c r="F17" s="61"/>
      <c r="G17" s="61"/>
      <c r="H17" s="61"/>
      <c r="I17" s="59"/>
      <c r="J17" s="62"/>
      <c r="K17" s="38"/>
    </row>
    <row r="18" spans="1:11" x14ac:dyDescent="0.3">
      <c r="A18" s="52" t="s">
        <v>23</v>
      </c>
      <c r="B18" s="58">
        <v>35922</v>
      </c>
      <c r="C18" s="59"/>
      <c r="D18" s="60">
        <v>34898.519999999997</v>
      </c>
      <c r="E18" s="61">
        <v>35922</v>
      </c>
      <c r="F18" s="61"/>
      <c r="G18" s="61">
        <v>37616.629999999997</v>
      </c>
      <c r="H18" s="61">
        <v>35922</v>
      </c>
      <c r="I18" s="59"/>
      <c r="J18" s="62">
        <v>34910.160000000003</v>
      </c>
      <c r="K18" s="38"/>
    </row>
    <row r="19" spans="1:11" x14ac:dyDescent="0.3">
      <c r="A19" s="52" t="s">
        <v>24</v>
      </c>
      <c r="B19" s="58">
        <v>0</v>
      </c>
      <c r="C19" s="59"/>
      <c r="D19" s="60">
        <v>0</v>
      </c>
      <c r="E19" s="61">
        <v>0</v>
      </c>
      <c r="F19" s="61"/>
      <c r="G19" s="61">
        <v>0</v>
      </c>
      <c r="H19" s="61">
        <v>0</v>
      </c>
      <c r="I19" s="59"/>
      <c r="J19" s="62">
        <v>0</v>
      </c>
      <c r="K19" s="38"/>
    </row>
    <row r="20" spans="1:11" x14ac:dyDescent="0.3">
      <c r="A20" s="52" t="s">
        <v>25</v>
      </c>
      <c r="B20" s="58"/>
      <c r="C20" s="59"/>
      <c r="D20" s="60"/>
      <c r="E20" s="61"/>
      <c r="F20" s="61"/>
      <c r="G20" s="61"/>
      <c r="H20" s="61"/>
      <c r="I20" s="59"/>
      <c r="J20" s="62"/>
      <c r="K20" s="38"/>
    </row>
    <row r="21" spans="1:11" x14ac:dyDescent="0.3">
      <c r="A21" s="52" t="s">
        <v>26</v>
      </c>
      <c r="B21" s="58">
        <v>21823</v>
      </c>
      <c r="C21" s="59"/>
      <c r="D21" s="60">
        <v>21302.67</v>
      </c>
      <c r="E21" s="61">
        <v>21823</v>
      </c>
      <c r="F21" s="61"/>
      <c r="G21" s="61">
        <v>21302.67</v>
      </c>
      <c r="H21" s="61">
        <v>36406</v>
      </c>
      <c r="I21" s="59"/>
      <c r="J21" s="62">
        <v>30491.74</v>
      </c>
      <c r="K21" s="63">
        <f>D21+G21+J21</f>
        <v>73097.08</v>
      </c>
    </row>
    <row r="22" spans="1:11" x14ac:dyDescent="0.3">
      <c r="A22" s="52" t="s">
        <v>27</v>
      </c>
      <c r="B22" s="58">
        <v>6128</v>
      </c>
      <c r="C22" s="59"/>
      <c r="D22" s="60">
        <v>6128.67</v>
      </c>
      <c r="E22" s="61">
        <v>6129</v>
      </c>
      <c r="F22" s="61"/>
      <c r="G22" s="61">
        <v>6128.67</v>
      </c>
      <c r="H22" s="61">
        <v>6128</v>
      </c>
      <c r="I22" s="59"/>
      <c r="J22" s="62">
        <v>6128.67</v>
      </c>
      <c r="K22" s="38"/>
    </row>
    <row r="23" spans="1:11" ht="14.5" thickBot="1" x14ac:dyDescent="0.35">
      <c r="A23" s="52" t="s">
        <v>28</v>
      </c>
      <c r="B23" s="58"/>
      <c r="C23" s="59"/>
      <c r="D23" s="60"/>
      <c r="E23" s="61">
        <v>250</v>
      </c>
      <c r="F23" s="61"/>
      <c r="G23" s="61">
        <v>44.77</v>
      </c>
      <c r="H23" s="61"/>
      <c r="I23" s="59"/>
      <c r="J23" s="62"/>
      <c r="K23" s="38"/>
    </row>
    <row r="24" spans="1:11" ht="14.5" thickBot="1" x14ac:dyDescent="0.35">
      <c r="A24" s="22" t="s">
        <v>29</v>
      </c>
      <c r="B24" s="64">
        <f t="shared" ref="B24:I24" si="0">SUM(B16:B23)</f>
        <v>63873</v>
      </c>
      <c r="C24" s="64">
        <f t="shared" si="0"/>
        <v>0</v>
      </c>
      <c r="D24" s="64">
        <f>SUM(D16:D23)</f>
        <v>62329.859999999993</v>
      </c>
      <c r="E24" s="64">
        <f t="shared" si="0"/>
        <v>64124</v>
      </c>
      <c r="F24" s="64">
        <f t="shared" si="0"/>
        <v>0</v>
      </c>
      <c r="G24" s="64">
        <f t="shared" si="0"/>
        <v>65092.739999999991</v>
      </c>
      <c r="H24" s="64">
        <f t="shared" si="0"/>
        <v>78456</v>
      </c>
      <c r="I24" s="64">
        <f t="shared" si="0"/>
        <v>0</v>
      </c>
      <c r="J24" s="65">
        <f>SUM(J16:J23)</f>
        <v>71530.570000000007</v>
      </c>
      <c r="K24" s="38"/>
    </row>
    <row r="25" spans="1:11" ht="14.5" thickBot="1" x14ac:dyDescent="0.3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4.5" thickBot="1" x14ac:dyDescent="0.35">
      <c r="A26" s="22" t="s">
        <v>30</v>
      </c>
      <c r="B26" s="38"/>
      <c r="C26" s="38"/>
      <c r="D26" s="66">
        <f>D24</f>
        <v>62329.859999999993</v>
      </c>
      <c r="E26" s="38"/>
      <c r="F26" s="38"/>
      <c r="G26" s="66">
        <f>G24</f>
        <v>65092.739999999991</v>
      </c>
      <c r="H26" s="38"/>
      <c r="I26" s="38"/>
      <c r="J26" s="66">
        <f>J24</f>
        <v>71530.570000000007</v>
      </c>
      <c r="K26" s="38"/>
    </row>
    <row r="27" spans="1:11" ht="14.5" thickBot="1" x14ac:dyDescent="0.35">
      <c r="A27" s="22" t="s">
        <v>31</v>
      </c>
      <c r="B27" s="38"/>
      <c r="C27" s="38"/>
      <c r="D27" s="38"/>
      <c r="E27" s="38"/>
      <c r="F27" s="38"/>
      <c r="G27" s="38"/>
      <c r="H27" s="38"/>
      <c r="I27" s="38"/>
      <c r="J27" s="66">
        <f>J26+G26+D26</f>
        <v>198953.16999999998</v>
      </c>
      <c r="K27" s="38"/>
    </row>
    <row r="28" spans="1:11" ht="14.5" thickBot="1" x14ac:dyDescent="0.35">
      <c r="A28" s="1"/>
      <c r="B28" s="38"/>
      <c r="C28" s="38"/>
      <c r="D28" s="38"/>
      <c r="E28" s="38"/>
      <c r="F28" s="38"/>
      <c r="G28" s="38"/>
      <c r="H28" s="38"/>
      <c r="I28" s="38"/>
      <c r="J28" s="67"/>
      <c r="K28" s="38"/>
    </row>
    <row r="29" spans="1:11" ht="42" customHeight="1" thickBot="1" x14ac:dyDescent="0.35">
      <c r="A29" s="129" t="s">
        <v>32</v>
      </c>
      <c r="B29" s="26" t="s">
        <v>33</v>
      </c>
      <c r="C29" s="27" t="s">
        <v>34</v>
      </c>
      <c r="D29" s="28" t="s">
        <v>35</v>
      </c>
      <c r="E29" s="136" t="s">
        <v>36</v>
      </c>
      <c r="F29" s="137"/>
      <c r="G29" s="137"/>
      <c r="H29" s="138"/>
      <c r="I29" s="38"/>
      <c r="J29" s="67"/>
      <c r="K29" s="38"/>
    </row>
    <row r="30" spans="1:11" x14ac:dyDescent="0.3">
      <c r="A30" s="130"/>
      <c r="B30" s="68" t="s">
        <v>37</v>
      </c>
      <c r="C30" s="69" t="s">
        <v>38</v>
      </c>
      <c r="D30" s="70">
        <v>13750</v>
      </c>
      <c r="E30" s="142"/>
      <c r="F30" s="143"/>
      <c r="G30" s="143"/>
      <c r="H30" s="144"/>
      <c r="I30" s="38"/>
      <c r="J30" s="67"/>
      <c r="K30" s="38"/>
    </row>
    <row r="31" spans="1:11" x14ac:dyDescent="0.3">
      <c r="A31" s="130"/>
      <c r="B31" s="31" t="s">
        <v>37</v>
      </c>
      <c r="C31" s="32" t="s">
        <v>39</v>
      </c>
      <c r="D31" s="70">
        <v>0</v>
      </c>
      <c r="E31" s="145"/>
      <c r="F31" s="146"/>
      <c r="G31" s="146"/>
      <c r="H31" s="147"/>
      <c r="I31" s="38"/>
      <c r="J31" s="67"/>
      <c r="K31" s="38"/>
    </row>
    <row r="32" spans="1:11" x14ac:dyDescent="0.3">
      <c r="A32" s="130"/>
      <c r="B32" s="31" t="s">
        <v>40</v>
      </c>
      <c r="C32" s="32" t="s">
        <v>41</v>
      </c>
      <c r="D32" s="70">
        <v>63000</v>
      </c>
      <c r="E32" s="145"/>
      <c r="F32" s="146"/>
      <c r="G32" s="146"/>
      <c r="H32" s="147"/>
      <c r="I32" s="38"/>
      <c r="J32" s="67"/>
      <c r="K32" s="38"/>
    </row>
    <row r="33" spans="1:13" x14ac:dyDescent="0.3">
      <c r="A33" s="130"/>
      <c r="B33" s="31"/>
      <c r="C33" s="32"/>
      <c r="D33" s="74"/>
      <c r="E33" s="145"/>
      <c r="F33" s="146"/>
      <c r="G33" s="146"/>
      <c r="H33" s="147"/>
      <c r="I33" s="38"/>
      <c r="J33" s="67"/>
      <c r="K33" s="38"/>
      <c r="L33" s="38"/>
      <c r="M33" s="38"/>
    </row>
    <row r="34" spans="1:13" x14ac:dyDescent="0.3">
      <c r="A34" s="130"/>
      <c r="B34" s="31"/>
      <c r="C34" s="32"/>
      <c r="D34" s="74"/>
      <c r="E34" s="145"/>
      <c r="F34" s="146"/>
      <c r="G34" s="146"/>
      <c r="H34" s="147"/>
      <c r="I34" s="38"/>
      <c r="J34" s="67"/>
      <c r="K34" s="38"/>
      <c r="L34" s="38"/>
      <c r="M34" s="38"/>
    </row>
    <row r="35" spans="1:13" ht="28.5" thickBot="1" x14ac:dyDescent="0.35">
      <c r="A35" s="130"/>
      <c r="B35" s="75" t="s">
        <v>42</v>
      </c>
      <c r="C35" s="76"/>
      <c r="D35" s="77"/>
      <c r="E35" s="139"/>
      <c r="F35" s="140"/>
      <c r="G35" s="140"/>
      <c r="H35" s="141"/>
      <c r="I35" s="38"/>
      <c r="J35" s="67"/>
      <c r="K35" s="38"/>
      <c r="L35" s="38"/>
      <c r="M35" s="38"/>
    </row>
    <row r="36" spans="1:13" ht="24.65" customHeight="1" thickBot="1" x14ac:dyDescent="0.35">
      <c r="A36" s="131"/>
      <c r="B36" s="132" t="s">
        <v>43</v>
      </c>
      <c r="C36" s="133"/>
      <c r="D36" s="78">
        <f>SUM(D30:D35)</f>
        <v>76750</v>
      </c>
      <c r="E36" s="38"/>
      <c r="F36" s="38"/>
      <c r="G36" s="38"/>
      <c r="H36" s="38"/>
      <c r="I36" s="38"/>
      <c r="J36" s="67"/>
      <c r="K36" s="38"/>
      <c r="L36" s="38"/>
      <c r="M36" s="38"/>
    </row>
    <row r="37" spans="1:13" ht="14.5" thickBot="1" x14ac:dyDescent="0.35">
      <c r="A37" s="38"/>
      <c r="B37" s="67"/>
      <c r="C37" s="67"/>
      <c r="D37" s="67"/>
      <c r="E37" s="67"/>
      <c r="F37" s="67"/>
      <c r="G37" s="67"/>
      <c r="H37" s="67"/>
      <c r="I37" s="67"/>
      <c r="J37" s="67"/>
      <c r="K37" s="38"/>
      <c r="L37" s="38"/>
      <c r="M37" s="38"/>
    </row>
    <row r="38" spans="1:13" ht="14.5" thickBot="1" x14ac:dyDescent="0.35">
      <c r="A38" s="22" t="s">
        <v>44</v>
      </c>
      <c r="B38" s="67"/>
      <c r="C38" s="67"/>
      <c r="D38" s="67"/>
      <c r="E38" s="67"/>
      <c r="F38" s="67"/>
      <c r="G38" s="67"/>
      <c r="H38" s="67"/>
      <c r="I38" s="67"/>
      <c r="J38" s="67"/>
      <c r="K38" s="38"/>
      <c r="L38" s="38"/>
      <c r="M38" s="38"/>
    </row>
    <row r="39" spans="1:13" x14ac:dyDescent="0.3">
      <c r="A39" s="38"/>
      <c r="B39" s="38"/>
      <c r="C39" s="38"/>
      <c r="D39" s="38"/>
      <c r="E39" s="38"/>
      <c r="F39" s="38"/>
      <c r="G39" s="38"/>
      <c r="H39" s="38"/>
      <c r="I39" s="38"/>
      <c r="J39" s="67"/>
      <c r="K39" s="38"/>
      <c r="L39" s="38"/>
      <c r="M39" s="38"/>
    </row>
    <row r="40" spans="1:13" x14ac:dyDescent="0.3">
      <c r="A40" s="38" t="s">
        <v>45</v>
      </c>
      <c r="B40" s="38"/>
      <c r="C40" s="38"/>
      <c r="D40" s="38"/>
      <c r="E40" s="38"/>
      <c r="F40" s="38"/>
      <c r="G40" s="38"/>
      <c r="H40" s="38"/>
      <c r="I40" s="38"/>
      <c r="J40" s="67"/>
      <c r="K40" s="38"/>
      <c r="L40" s="38"/>
      <c r="M40" s="67"/>
    </row>
    <row r="41" spans="1:13" ht="28" x14ac:dyDescent="0.3">
      <c r="A41" s="42" t="s">
        <v>46</v>
      </c>
      <c r="B41" s="38"/>
      <c r="C41" s="38"/>
      <c r="D41" s="38"/>
      <c r="E41" s="38"/>
      <c r="F41" s="38"/>
      <c r="G41" s="38"/>
      <c r="H41" s="38"/>
      <c r="I41" s="38"/>
      <c r="J41" s="67"/>
      <c r="K41" s="38"/>
      <c r="L41" s="38"/>
      <c r="M41" s="67"/>
    </row>
    <row r="42" spans="1:13" ht="28" x14ac:dyDescent="0.3">
      <c r="A42" s="42" t="s">
        <v>47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7"/>
    </row>
    <row r="43" spans="1:13" ht="14.5" thickBot="1" x14ac:dyDescent="0.3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26.25" customHeight="1" thickBot="1" x14ac:dyDescent="0.35">
      <c r="A44" s="79" t="s">
        <v>48</v>
      </c>
      <c r="B44" s="114"/>
      <c r="C44" s="114"/>
      <c r="D44" s="114"/>
      <c r="E44" s="115"/>
      <c r="F44" s="116"/>
      <c r="G44" s="38"/>
      <c r="H44" s="113"/>
      <c r="I44" s="113"/>
      <c r="J44" s="113"/>
      <c r="K44" s="113"/>
      <c r="L44" s="113"/>
      <c r="M44" s="38"/>
    </row>
    <row r="45" spans="1:13" ht="14.5" thickBot="1" x14ac:dyDescent="0.35">
      <c r="A45" s="80" t="s">
        <v>49</v>
      </c>
      <c r="B45" s="117" t="s">
        <v>50</v>
      </c>
      <c r="C45" s="117"/>
      <c r="D45" s="118"/>
      <c r="E45" s="81" t="s">
        <v>51</v>
      </c>
      <c r="F45" s="29">
        <v>45134</v>
      </c>
      <c r="G45" s="38"/>
      <c r="H45" s="113"/>
      <c r="I45" s="113"/>
      <c r="J45" s="113"/>
      <c r="K45" s="38"/>
      <c r="L45" s="38"/>
      <c r="M45" s="38"/>
    </row>
    <row r="46" spans="1:13" ht="15" customHeight="1" thickBot="1" x14ac:dyDescent="0.35">
      <c r="A46" s="82" t="s">
        <v>52</v>
      </c>
      <c r="B46" s="119" t="s">
        <v>53</v>
      </c>
      <c r="C46" s="119"/>
      <c r="D46" s="119"/>
      <c r="E46" s="119"/>
      <c r="F46" s="120"/>
      <c r="G46" s="38"/>
      <c r="H46" s="113"/>
      <c r="I46" s="113"/>
      <c r="J46" s="113"/>
      <c r="K46" s="113"/>
      <c r="L46" s="113"/>
      <c r="M46" s="38"/>
    </row>
    <row r="47" spans="1:13" ht="14.5" thickBot="1" x14ac:dyDescent="0.3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4.5" thickBot="1" x14ac:dyDescent="0.35">
      <c r="A48" s="22" t="s">
        <v>54</v>
      </c>
      <c r="B48" s="1"/>
      <c r="C48" s="1"/>
      <c r="D48" s="1"/>
      <c r="E48" s="1"/>
      <c r="F48" s="1"/>
      <c r="G48" s="1"/>
      <c r="H48" s="38"/>
      <c r="I48" s="38"/>
      <c r="J48" s="38"/>
      <c r="K48" s="38"/>
      <c r="L48" s="38"/>
      <c r="M48" s="38"/>
    </row>
    <row r="49" spans="1:13" ht="14.5" thickBot="1" x14ac:dyDescent="0.3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4.9" customHeight="1" thickBot="1" x14ac:dyDescent="0.35">
      <c r="A50" s="79" t="s">
        <v>48</v>
      </c>
      <c r="B50" s="114"/>
      <c r="C50" s="114"/>
      <c r="D50" s="114"/>
      <c r="E50" s="115"/>
      <c r="F50" s="116"/>
      <c r="G50" s="38"/>
      <c r="H50" s="113"/>
      <c r="I50" s="113"/>
      <c r="J50" s="113"/>
      <c r="K50" s="113"/>
      <c r="L50" s="113"/>
      <c r="M50" s="38"/>
    </row>
    <row r="51" spans="1:13" ht="14.5" thickBot="1" x14ac:dyDescent="0.35">
      <c r="A51" s="80" t="s">
        <v>49</v>
      </c>
      <c r="B51" s="117"/>
      <c r="C51" s="117"/>
      <c r="D51" s="117"/>
      <c r="E51" s="81" t="s">
        <v>51</v>
      </c>
      <c r="F51" s="32"/>
      <c r="G51" s="38"/>
      <c r="H51" s="113"/>
      <c r="I51" s="113"/>
      <c r="J51" s="113"/>
      <c r="K51" s="38"/>
      <c r="L51" s="38"/>
      <c r="M51" s="38"/>
    </row>
    <row r="52" spans="1:13" ht="15" customHeight="1" thickBot="1" x14ac:dyDescent="0.35">
      <c r="A52" s="82" t="s">
        <v>52</v>
      </c>
      <c r="B52" s="119"/>
      <c r="C52" s="119"/>
      <c r="D52" s="119"/>
      <c r="E52" s="121"/>
      <c r="F52" s="120"/>
      <c r="G52" s="38"/>
      <c r="H52" s="113"/>
      <c r="I52" s="113"/>
      <c r="J52" s="113"/>
      <c r="K52" s="113"/>
      <c r="L52" s="113"/>
      <c r="M52" s="38"/>
    </row>
    <row r="59" spans="1:13" x14ac:dyDescent="0.3">
      <c r="A59" s="38"/>
      <c r="B59" s="38"/>
      <c r="C59" s="38"/>
      <c r="D59" s="38"/>
      <c r="E59" s="38"/>
      <c r="F59" s="38"/>
      <c r="G59" s="38"/>
      <c r="H59" s="38"/>
      <c r="I59" s="67"/>
      <c r="J59" s="67"/>
      <c r="K59" s="67"/>
      <c r="L59" s="67"/>
      <c r="M59" s="67"/>
    </row>
    <row r="60" spans="1:13" x14ac:dyDescent="0.3">
      <c r="A60" s="38"/>
      <c r="B60" s="38"/>
      <c r="C60" s="38"/>
      <c r="D60" s="38"/>
      <c r="E60" s="38"/>
      <c r="F60" s="38"/>
      <c r="G60" s="38"/>
      <c r="H60" s="38"/>
      <c r="I60" s="67"/>
      <c r="J60" s="67"/>
      <c r="K60" s="67"/>
      <c r="L60" s="67"/>
      <c r="M60" s="67"/>
    </row>
    <row r="61" spans="1:13" x14ac:dyDescent="0.3">
      <c r="A61" s="38"/>
      <c r="B61" s="38"/>
      <c r="C61" s="38"/>
      <c r="D61" s="38"/>
      <c r="E61" s="38"/>
      <c r="F61" s="38"/>
      <c r="G61" s="38"/>
      <c r="H61" s="1"/>
      <c r="I61" s="6"/>
      <c r="J61" s="6"/>
      <c r="K61" s="6"/>
      <c r="L61" s="6"/>
      <c r="M61" s="6"/>
    </row>
  </sheetData>
  <mergeCells count="26">
    <mergeCell ref="A8:E8"/>
    <mergeCell ref="E3:F3"/>
    <mergeCell ref="E4:F4"/>
    <mergeCell ref="G3:H3"/>
    <mergeCell ref="H44:L44"/>
    <mergeCell ref="A29:A36"/>
    <mergeCell ref="B36:C36"/>
    <mergeCell ref="G4:H4"/>
    <mergeCell ref="E29:H29"/>
    <mergeCell ref="E35:H35"/>
    <mergeCell ref="E30:H30"/>
    <mergeCell ref="E31:H31"/>
    <mergeCell ref="E32:H32"/>
    <mergeCell ref="E33:H33"/>
    <mergeCell ref="E34:H34"/>
    <mergeCell ref="H46:L46"/>
    <mergeCell ref="H51:J51"/>
    <mergeCell ref="H52:L52"/>
    <mergeCell ref="H50:L50"/>
    <mergeCell ref="B44:F44"/>
    <mergeCell ref="B45:D45"/>
    <mergeCell ref="B46:F46"/>
    <mergeCell ref="B50:F50"/>
    <mergeCell ref="B51:D51"/>
    <mergeCell ref="B52:F52"/>
    <mergeCell ref="H45:J4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80" zoomScaleNormal="80" workbookViewId="0">
      <pane xSplit="1" topLeftCell="B1" activePane="topRight" state="frozen"/>
      <selection pane="topRight" activeCell="H23" sqref="H23"/>
    </sheetView>
  </sheetViews>
  <sheetFormatPr defaultColWidth="8.54296875" defaultRowHeight="14" x14ac:dyDescent="0.3"/>
  <cols>
    <col min="1" max="1" width="41.54296875" style="2" customWidth="1"/>
    <col min="2" max="3" width="23.1796875" style="2" customWidth="1"/>
    <col min="4" max="4" width="17.54296875" style="2" customWidth="1"/>
    <col min="5" max="5" width="17.81640625" style="2" customWidth="1"/>
    <col min="6" max="6" width="12.54296875" style="2" customWidth="1"/>
    <col min="7" max="7" width="13.453125" style="2" customWidth="1"/>
    <col min="8" max="8" width="19.1796875" style="2" customWidth="1"/>
    <col min="9" max="9" width="13.1796875" style="2" customWidth="1"/>
    <col min="10" max="10" width="13.453125" style="2" customWidth="1"/>
    <col min="11" max="11" width="15" style="2" customWidth="1"/>
    <col min="12" max="12" width="15.453125" style="2" customWidth="1"/>
    <col min="13" max="13" width="11.54296875" style="2" customWidth="1"/>
    <col min="14" max="14" width="13.54296875" style="2" customWidth="1"/>
    <col min="15" max="15" width="9.453125" style="2" customWidth="1"/>
    <col min="16" max="16" width="10.1796875" style="2" customWidth="1"/>
    <col min="17" max="17" width="9.1796875" style="2" customWidth="1"/>
    <col min="18" max="18" width="11" style="2" customWidth="1"/>
    <col min="19" max="19" width="10.1796875" style="2" customWidth="1"/>
    <col min="20" max="20" width="9.453125" style="2" customWidth="1"/>
    <col min="21" max="16384" width="8.54296875" style="2"/>
  </cols>
  <sheetData>
    <row r="1" spans="1:14" ht="14.5" thickBot="1" x14ac:dyDescent="0.35">
      <c r="A1" s="22" t="s">
        <v>0</v>
      </c>
      <c r="B1" s="1"/>
      <c r="C1" s="1"/>
      <c r="D1" s="1"/>
      <c r="E1" s="1"/>
      <c r="F1" s="1"/>
      <c r="G1" s="1"/>
      <c r="H1" s="38"/>
      <c r="I1" s="38"/>
      <c r="J1" s="38"/>
      <c r="K1" s="38"/>
      <c r="L1" s="38"/>
      <c r="M1" s="38"/>
      <c r="N1" s="38"/>
    </row>
    <row r="2" spans="1:14" ht="14.5" thickBot="1" x14ac:dyDescent="0.3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4.9" customHeight="1" thickBot="1" x14ac:dyDescent="0.35">
      <c r="A3" s="8" t="s">
        <v>1</v>
      </c>
      <c r="B3" s="24" t="s">
        <v>2</v>
      </c>
      <c r="C3" s="24"/>
      <c r="D3" s="24"/>
      <c r="E3" s="123" t="s">
        <v>3</v>
      </c>
      <c r="F3" s="124"/>
      <c r="G3" s="127" t="s">
        <v>4</v>
      </c>
      <c r="H3" s="128"/>
      <c r="I3" s="38"/>
      <c r="J3" s="38"/>
      <c r="K3" s="1"/>
      <c r="L3" s="1"/>
      <c r="M3" s="38"/>
      <c r="N3" s="38"/>
    </row>
    <row r="4" spans="1:14" ht="15" customHeight="1" thickBot="1" x14ac:dyDescent="0.35">
      <c r="A4" s="23" t="s">
        <v>5</v>
      </c>
      <c r="B4" s="5" t="s">
        <v>55</v>
      </c>
      <c r="C4" s="5"/>
      <c r="D4" s="5"/>
      <c r="E4" s="148" t="s">
        <v>7</v>
      </c>
      <c r="F4" s="149"/>
      <c r="G4" s="25">
        <f>J27</f>
        <v>240826.94</v>
      </c>
      <c r="H4" s="83"/>
      <c r="I4" s="38"/>
      <c r="J4" s="38"/>
      <c r="K4" s="38"/>
      <c r="L4" s="38"/>
      <c r="M4" s="38"/>
      <c r="N4" s="38"/>
    </row>
    <row r="6" spans="1:14" x14ac:dyDescent="0.3">
      <c r="A6" s="38" t="s">
        <v>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40"/>
      <c r="N6" s="38"/>
    </row>
    <row r="7" spans="1:14" x14ac:dyDescent="0.3">
      <c r="A7" s="38" t="s">
        <v>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3.75" customHeight="1" x14ac:dyDescent="0.3">
      <c r="A8" s="122" t="s">
        <v>10</v>
      </c>
      <c r="B8" s="122"/>
      <c r="C8" s="122"/>
      <c r="D8" s="122"/>
      <c r="E8" s="122"/>
      <c r="F8" s="42"/>
      <c r="G8" s="42"/>
      <c r="H8" s="42"/>
      <c r="I8" s="42"/>
      <c r="J8" s="42"/>
      <c r="K8" s="42"/>
      <c r="L8" s="42"/>
      <c r="M8" s="42"/>
      <c r="N8" s="42"/>
    </row>
    <row r="9" spans="1:14" x14ac:dyDescent="0.3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42"/>
    </row>
    <row r="10" spans="1:14" ht="27.65" customHeight="1" x14ac:dyDescent="0.3">
      <c r="A10" s="7" t="s">
        <v>11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42"/>
    </row>
    <row r="11" spans="1:14" ht="14.5" thickBot="1" x14ac:dyDescent="0.3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x14ac:dyDescent="0.3">
      <c r="A12" s="8" t="s">
        <v>5</v>
      </c>
      <c r="B12" s="9" t="s">
        <v>56</v>
      </c>
      <c r="C12" s="43"/>
      <c r="D12" s="44"/>
      <c r="E12" s="43"/>
      <c r="F12" s="43"/>
      <c r="G12" s="43"/>
      <c r="H12" s="43"/>
      <c r="I12" s="43"/>
      <c r="J12" s="45"/>
      <c r="K12" s="38"/>
      <c r="L12" s="38"/>
      <c r="M12" s="38"/>
      <c r="N12" s="38"/>
    </row>
    <row r="13" spans="1:14" s="3" customFormat="1" x14ac:dyDescent="0.3">
      <c r="A13" s="10"/>
      <c r="B13" s="11" t="s">
        <v>57</v>
      </c>
      <c r="C13" s="46"/>
      <c r="D13" s="47"/>
      <c r="E13" s="12" t="s">
        <v>58</v>
      </c>
      <c r="F13" s="46"/>
      <c r="G13" s="46"/>
      <c r="H13" s="12" t="s">
        <v>59</v>
      </c>
      <c r="I13" s="46"/>
      <c r="J13" s="48"/>
      <c r="K13" s="49"/>
      <c r="L13" s="49"/>
      <c r="M13" s="49"/>
      <c r="N13" s="49"/>
    </row>
    <row r="14" spans="1:14" s="4" customFormat="1" x14ac:dyDescent="0.35">
      <c r="A14" s="50"/>
      <c r="B14" s="13" t="s">
        <v>16</v>
      </c>
      <c r="C14" s="14" t="s">
        <v>17</v>
      </c>
      <c r="D14" s="15"/>
      <c r="E14" s="14" t="s">
        <v>16</v>
      </c>
      <c r="F14" s="14" t="s">
        <v>17</v>
      </c>
      <c r="G14" s="14"/>
      <c r="H14" s="14" t="s">
        <v>16</v>
      </c>
      <c r="I14" s="14" t="s">
        <v>17</v>
      </c>
      <c r="J14" s="16"/>
      <c r="K14" s="51"/>
      <c r="L14" s="51"/>
      <c r="M14" s="51"/>
      <c r="N14" s="51"/>
    </row>
    <row r="15" spans="1:14" ht="14.5" thickBot="1" x14ac:dyDescent="0.35">
      <c r="A15" s="17" t="s">
        <v>18</v>
      </c>
      <c r="B15" s="18"/>
      <c r="C15" s="19" t="s">
        <v>19</v>
      </c>
      <c r="D15" s="20" t="s">
        <v>20</v>
      </c>
      <c r="E15" s="19"/>
      <c r="F15" s="19" t="s">
        <v>19</v>
      </c>
      <c r="G15" s="19" t="s">
        <v>20</v>
      </c>
      <c r="H15" s="19"/>
      <c r="I15" s="19" t="s">
        <v>19</v>
      </c>
      <c r="J15" s="21" t="s">
        <v>20</v>
      </c>
      <c r="K15" s="38"/>
      <c r="L15" s="38"/>
      <c r="M15" s="38"/>
      <c r="N15" s="38"/>
    </row>
    <row r="16" spans="1:14" x14ac:dyDescent="0.3">
      <c r="A16" s="52" t="s">
        <v>21</v>
      </c>
      <c r="B16" s="53"/>
      <c r="C16" s="54"/>
      <c r="D16" s="84"/>
      <c r="E16" s="56"/>
      <c r="F16" s="54"/>
      <c r="G16" s="85"/>
      <c r="H16" s="56"/>
      <c r="I16" s="54"/>
      <c r="J16" s="86"/>
      <c r="K16" s="38"/>
      <c r="L16" s="38"/>
      <c r="M16" s="38"/>
      <c r="N16" s="38"/>
    </row>
    <row r="17" spans="1:12" x14ac:dyDescent="0.3">
      <c r="A17" s="52" t="s">
        <v>22</v>
      </c>
      <c r="B17" s="58"/>
      <c r="C17" s="59"/>
      <c r="D17" s="87"/>
      <c r="E17" s="61"/>
      <c r="F17" s="59"/>
      <c r="G17" s="88"/>
      <c r="H17" s="61"/>
      <c r="I17" s="59"/>
      <c r="J17" s="89"/>
      <c r="K17" s="38"/>
      <c r="L17" s="38"/>
    </row>
    <row r="18" spans="1:12" x14ac:dyDescent="0.3">
      <c r="A18" s="52" t="s">
        <v>23</v>
      </c>
      <c r="B18" s="58">
        <v>37033</v>
      </c>
      <c r="C18" s="59"/>
      <c r="D18" s="87">
        <v>36053.279999999999</v>
      </c>
      <c r="E18" s="61">
        <v>37033</v>
      </c>
      <c r="F18" s="59"/>
      <c r="G18" s="88">
        <v>34649.040000000001</v>
      </c>
      <c r="H18" s="61">
        <v>37033</v>
      </c>
      <c r="I18" s="59"/>
      <c r="J18" s="89">
        <v>37333.85</v>
      </c>
      <c r="K18" s="90"/>
      <c r="L18" s="38"/>
    </row>
    <row r="19" spans="1:12" x14ac:dyDescent="0.3">
      <c r="A19" s="52" t="s">
        <v>24</v>
      </c>
      <c r="B19" s="58">
        <v>0</v>
      </c>
      <c r="C19" s="59"/>
      <c r="D19" s="91">
        <v>0</v>
      </c>
      <c r="E19" s="61">
        <v>0</v>
      </c>
      <c r="F19" s="59"/>
      <c r="G19" s="92">
        <v>0</v>
      </c>
      <c r="H19" s="61">
        <v>1328</v>
      </c>
      <c r="I19" s="59"/>
      <c r="J19" s="89">
        <v>0</v>
      </c>
      <c r="K19" s="38"/>
      <c r="L19" s="38"/>
    </row>
    <row r="20" spans="1:12" x14ac:dyDescent="0.3">
      <c r="A20" s="52" t="s">
        <v>25</v>
      </c>
      <c r="B20" s="58"/>
      <c r="C20" s="59"/>
      <c r="D20" s="87"/>
      <c r="E20" s="61"/>
      <c r="F20" s="59"/>
      <c r="G20" s="92"/>
      <c r="H20" s="61"/>
      <c r="I20" s="59"/>
      <c r="J20" s="89"/>
      <c r="K20" s="38"/>
      <c r="L20" s="38"/>
    </row>
    <row r="21" spans="1:12" x14ac:dyDescent="0.3">
      <c r="A21" s="52" t="s">
        <v>26</v>
      </c>
      <c r="B21" s="58">
        <v>36406</v>
      </c>
      <c r="C21" s="59"/>
      <c r="D21" s="87">
        <v>37881.58</v>
      </c>
      <c r="E21" s="61">
        <v>36406</v>
      </c>
      <c r="F21" s="59"/>
      <c r="G21" s="88">
        <v>37881.589999999997</v>
      </c>
      <c r="H21" s="61">
        <v>36978</v>
      </c>
      <c r="I21" s="59"/>
      <c r="J21" s="89">
        <v>37881.589999999997</v>
      </c>
      <c r="K21" s="93"/>
      <c r="L21" s="93"/>
    </row>
    <row r="22" spans="1:12" x14ac:dyDescent="0.3">
      <c r="A22" s="52" t="s">
        <v>27</v>
      </c>
      <c r="B22" s="58">
        <v>6129</v>
      </c>
      <c r="C22" s="59"/>
      <c r="D22" s="87">
        <v>6128.67</v>
      </c>
      <c r="E22" s="61">
        <v>6128</v>
      </c>
      <c r="F22" s="59"/>
      <c r="G22" s="88">
        <v>6128.67</v>
      </c>
      <c r="H22" s="61">
        <v>6129</v>
      </c>
      <c r="I22" s="59"/>
      <c r="J22" s="89">
        <v>6128.67</v>
      </c>
      <c r="K22" s="38"/>
      <c r="L22" s="38"/>
    </row>
    <row r="23" spans="1:12" ht="14.5" thickBot="1" x14ac:dyDescent="0.35">
      <c r="A23" s="52" t="s">
        <v>28</v>
      </c>
      <c r="B23" s="58"/>
      <c r="C23" s="59"/>
      <c r="D23" s="87"/>
      <c r="E23" s="61">
        <v>250</v>
      </c>
      <c r="F23" s="59"/>
      <c r="G23" s="88"/>
      <c r="H23" s="61"/>
      <c r="I23" s="59"/>
      <c r="J23" s="89">
        <v>760</v>
      </c>
      <c r="K23" s="38"/>
      <c r="L23" s="38"/>
    </row>
    <row r="24" spans="1:12" ht="14.5" thickBot="1" x14ac:dyDescent="0.35">
      <c r="A24" s="22" t="s">
        <v>29</v>
      </c>
      <c r="B24" s="64">
        <f t="shared" ref="B24:I24" si="0">SUM(B16:B23)</f>
        <v>79568</v>
      </c>
      <c r="C24" s="64">
        <f t="shared" si="0"/>
        <v>0</v>
      </c>
      <c r="D24" s="64">
        <f>SUM(D16:D23)</f>
        <v>80063.53</v>
      </c>
      <c r="E24" s="64">
        <f t="shared" si="0"/>
        <v>79817</v>
      </c>
      <c r="F24" s="64">
        <f t="shared" si="0"/>
        <v>0</v>
      </c>
      <c r="G24" s="64">
        <f t="shared" si="0"/>
        <v>78659.3</v>
      </c>
      <c r="H24" s="64">
        <f t="shared" si="0"/>
        <v>81468</v>
      </c>
      <c r="I24" s="64">
        <f t="shared" si="0"/>
        <v>0</v>
      </c>
      <c r="J24" s="65">
        <f>SUM(J16:J23)</f>
        <v>82104.11</v>
      </c>
      <c r="K24" s="38"/>
      <c r="L24" s="38"/>
    </row>
    <row r="25" spans="1:12" ht="14.5" thickBot="1" x14ac:dyDescent="0.3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14.5" thickBot="1" x14ac:dyDescent="0.35">
      <c r="A26" s="22" t="s">
        <v>30</v>
      </c>
      <c r="B26" s="38"/>
      <c r="C26" s="38"/>
      <c r="D26" s="66">
        <f>D24</f>
        <v>80063.53</v>
      </c>
      <c r="E26" s="38"/>
      <c r="F26" s="38"/>
      <c r="G26" s="66">
        <f>G24</f>
        <v>78659.3</v>
      </c>
      <c r="H26" s="38"/>
      <c r="I26" s="38"/>
      <c r="J26" s="66">
        <f>J24</f>
        <v>82104.11</v>
      </c>
      <c r="K26" s="38"/>
      <c r="L26" s="38"/>
    </row>
    <row r="27" spans="1:12" ht="14.5" thickBot="1" x14ac:dyDescent="0.35">
      <c r="A27" s="22" t="s">
        <v>31</v>
      </c>
      <c r="B27" s="38"/>
      <c r="C27" s="38"/>
      <c r="D27" s="38"/>
      <c r="E27" s="38"/>
      <c r="F27" s="38"/>
      <c r="G27" s="38"/>
      <c r="H27" s="38"/>
      <c r="I27" s="38"/>
      <c r="J27" s="66">
        <f>J26+G26+D26</f>
        <v>240826.94</v>
      </c>
      <c r="K27" s="38"/>
      <c r="L27" s="38"/>
    </row>
    <row r="28" spans="1:12" ht="14.5" thickBot="1" x14ac:dyDescent="0.35">
      <c r="A28" s="1"/>
      <c r="B28" s="38"/>
      <c r="C28" s="38"/>
      <c r="D28" s="38"/>
      <c r="E28" s="38"/>
      <c r="F28" s="38"/>
      <c r="G28" s="38"/>
      <c r="H28" s="38"/>
      <c r="I28" s="38"/>
      <c r="J28" s="67"/>
      <c r="K28" s="38"/>
      <c r="L28" s="38"/>
    </row>
    <row r="29" spans="1:12" ht="42" customHeight="1" thickBot="1" x14ac:dyDescent="0.35">
      <c r="A29" s="129" t="s">
        <v>32</v>
      </c>
      <c r="B29" s="26" t="s">
        <v>33</v>
      </c>
      <c r="C29" s="27" t="s">
        <v>34</v>
      </c>
      <c r="D29" s="28" t="s">
        <v>35</v>
      </c>
      <c r="E29" s="136" t="s">
        <v>36</v>
      </c>
      <c r="F29" s="137"/>
      <c r="G29" s="137"/>
      <c r="H29" s="138"/>
      <c r="I29" s="38"/>
      <c r="J29" s="67"/>
      <c r="K29" s="38"/>
      <c r="L29" s="38"/>
    </row>
    <row r="30" spans="1:12" x14ac:dyDescent="0.3">
      <c r="A30" s="130"/>
      <c r="B30" s="68" t="s">
        <v>37</v>
      </c>
      <c r="C30" s="69" t="s">
        <v>38</v>
      </c>
      <c r="D30" s="70">
        <v>27500</v>
      </c>
      <c r="E30" s="142"/>
      <c r="F30" s="143"/>
      <c r="G30" s="143"/>
      <c r="H30" s="144"/>
      <c r="I30" s="38"/>
      <c r="J30" s="67"/>
      <c r="K30" s="38"/>
      <c r="L30" s="38"/>
    </row>
    <row r="31" spans="1:12" x14ac:dyDescent="0.3">
      <c r="A31" s="130"/>
      <c r="B31" s="31" t="s">
        <v>37</v>
      </c>
      <c r="C31" s="32" t="s">
        <v>39</v>
      </c>
      <c r="D31" s="70">
        <v>12000</v>
      </c>
      <c r="E31" s="145"/>
      <c r="F31" s="146"/>
      <c r="G31" s="146"/>
      <c r="H31" s="147"/>
      <c r="I31" s="38"/>
      <c r="J31" s="67"/>
      <c r="K31" s="38"/>
      <c r="L31" s="38"/>
    </row>
    <row r="32" spans="1:12" x14ac:dyDescent="0.3">
      <c r="A32" s="130"/>
      <c r="B32" s="31" t="s">
        <v>60</v>
      </c>
      <c r="C32" s="32" t="s">
        <v>41</v>
      </c>
      <c r="D32" s="70">
        <v>126000</v>
      </c>
      <c r="E32" s="145"/>
      <c r="F32" s="146"/>
      <c r="G32" s="146"/>
      <c r="H32" s="147"/>
      <c r="I32" s="38"/>
      <c r="J32" s="67"/>
      <c r="K32" s="38"/>
      <c r="L32" s="38"/>
    </row>
    <row r="33" spans="1:13" x14ac:dyDescent="0.3">
      <c r="A33" s="130"/>
      <c r="B33" s="31"/>
      <c r="C33" s="32"/>
      <c r="D33" s="74"/>
      <c r="E33" s="145"/>
      <c r="F33" s="146"/>
      <c r="G33" s="146"/>
      <c r="H33" s="147"/>
      <c r="I33" s="38"/>
      <c r="J33" s="67"/>
      <c r="K33" s="38"/>
      <c r="L33" s="38"/>
      <c r="M33" s="38"/>
    </row>
    <row r="34" spans="1:13" x14ac:dyDescent="0.3">
      <c r="A34" s="130"/>
      <c r="B34" s="31"/>
      <c r="C34" s="32"/>
      <c r="D34" s="74"/>
      <c r="E34" s="145"/>
      <c r="F34" s="146"/>
      <c r="G34" s="146"/>
      <c r="H34" s="147"/>
      <c r="I34" s="38"/>
      <c r="J34" s="67"/>
      <c r="K34" s="38"/>
      <c r="L34" s="38"/>
      <c r="M34" s="38"/>
    </row>
    <row r="35" spans="1:13" ht="42.65" customHeight="1" thickBot="1" x14ac:dyDescent="0.35">
      <c r="A35" s="130"/>
      <c r="B35" s="75" t="s">
        <v>42</v>
      </c>
      <c r="C35" s="76"/>
      <c r="D35" s="77"/>
      <c r="E35" s="139"/>
      <c r="F35" s="140"/>
      <c r="G35" s="140"/>
      <c r="H35" s="141"/>
      <c r="I35" s="38"/>
      <c r="J35" s="67"/>
      <c r="K35" s="38"/>
      <c r="L35" s="38"/>
      <c r="M35" s="38"/>
    </row>
    <row r="36" spans="1:13" ht="24.65" customHeight="1" thickBot="1" x14ac:dyDescent="0.35">
      <c r="A36" s="131"/>
      <c r="B36" s="132" t="s">
        <v>43</v>
      </c>
      <c r="C36" s="133"/>
      <c r="D36" s="78">
        <f>SUM(D30:D35)</f>
        <v>165500</v>
      </c>
      <c r="E36" s="38"/>
      <c r="F36" s="38"/>
      <c r="G36" s="38"/>
      <c r="H36" s="38"/>
      <c r="I36" s="38"/>
      <c r="J36" s="67"/>
      <c r="K36" s="38"/>
      <c r="L36" s="38"/>
      <c r="M36" s="38"/>
    </row>
    <row r="37" spans="1:13" ht="14.5" thickBot="1" x14ac:dyDescent="0.35">
      <c r="A37" s="38"/>
      <c r="B37" s="67"/>
      <c r="C37" s="67"/>
      <c r="D37" s="67"/>
      <c r="E37" s="67"/>
      <c r="F37" s="67"/>
      <c r="G37" s="67"/>
      <c r="H37" s="67"/>
      <c r="I37" s="67"/>
      <c r="J37" s="67"/>
      <c r="K37" s="38"/>
      <c r="L37" s="38"/>
      <c r="M37" s="38"/>
    </row>
    <row r="38" spans="1:13" ht="14.5" thickBot="1" x14ac:dyDescent="0.35">
      <c r="A38" s="22" t="s">
        <v>44</v>
      </c>
      <c r="B38" s="67"/>
      <c r="C38" s="67"/>
      <c r="D38" s="67"/>
      <c r="E38" s="67"/>
      <c r="F38" s="67"/>
      <c r="G38" s="67"/>
      <c r="H38" s="67"/>
      <c r="I38" s="67"/>
      <c r="J38" s="67"/>
      <c r="K38" s="38"/>
      <c r="L38" s="38"/>
      <c r="M38" s="38"/>
    </row>
    <row r="39" spans="1:13" x14ac:dyDescent="0.3">
      <c r="A39" s="38"/>
      <c r="B39" s="38"/>
      <c r="C39" s="38"/>
      <c r="D39" s="38"/>
      <c r="E39" s="38"/>
      <c r="F39" s="38"/>
      <c r="G39" s="38"/>
      <c r="H39" s="38"/>
      <c r="I39" s="38"/>
      <c r="J39" s="67"/>
      <c r="K39" s="38"/>
      <c r="L39" s="38"/>
      <c r="M39" s="38"/>
    </row>
    <row r="40" spans="1:13" x14ac:dyDescent="0.3">
      <c r="A40" s="38" t="s">
        <v>45</v>
      </c>
      <c r="B40" s="38"/>
      <c r="C40" s="38"/>
      <c r="D40" s="38"/>
      <c r="E40" s="38"/>
      <c r="F40" s="38"/>
      <c r="G40" s="38"/>
      <c r="H40" s="38"/>
      <c r="I40" s="38"/>
      <c r="J40" s="67"/>
      <c r="K40" s="38"/>
      <c r="L40" s="38"/>
      <c r="M40" s="67"/>
    </row>
    <row r="41" spans="1:13" x14ac:dyDescent="0.3">
      <c r="A41" s="38" t="s">
        <v>46</v>
      </c>
      <c r="B41" s="38"/>
      <c r="C41" s="38"/>
      <c r="D41" s="38"/>
      <c r="E41" s="38"/>
      <c r="F41" s="38"/>
      <c r="G41" s="38"/>
      <c r="H41" s="38"/>
      <c r="I41" s="38"/>
      <c r="J41" s="67"/>
      <c r="K41" s="38"/>
      <c r="L41" s="38"/>
      <c r="M41" s="67"/>
    </row>
    <row r="42" spans="1:13" x14ac:dyDescent="0.3">
      <c r="A42" s="38" t="s">
        <v>47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7"/>
    </row>
    <row r="43" spans="1:13" ht="14.5" thickBot="1" x14ac:dyDescent="0.3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26.25" customHeight="1" thickBot="1" x14ac:dyDescent="0.35">
      <c r="A44" s="79" t="s">
        <v>48</v>
      </c>
      <c r="B44" s="114"/>
      <c r="C44" s="114"/>
      <c r="D44" s="114"/>
      <c r="E44" s="115"/>
      <c r="F44" s="116"/>
      <c r="G44" s="38"/>
      <c r="H44" s="113"/>
      <c r="I44" s="113"/>
      <c r="J44" s="113"/>
      <c r="K44" s="113"/>
      <c r="L44" s="113"/>
      <c r="M44" s="38"/>
    </row>
    <row r="45" spans="1:13" ht="14.5" thickBot="1" x14ac:dyDescent="0.35">
      <c r="A45" s="80" t="s">
        <v>49</v>
      </c>
      <c r="B45" s="117" t="s">
        <v>61</v>
      </c>
      <c r="C45" s="117"/>
      <c r="D45" s="117"/>
      <c r="E45" s="81" t="s">
        <v>51</v>
      </c>
      <c r="F45" s="30">
        <v>45226</v>
      </c>
      <c r="G45" s="38"/>
      <c r="H45" s="113"/>
      <c r="I45" s="113"/>
      <c r="J45" s="113"/>
      <c r="K45" s="38"/>
      <c r="L45" s="38"/>
      <c r="M45" s="38"/>
    </row>
    <row r="46" spans="1:13" ht="15" customHeight="1" thickBot="1" x14ac:dyDescent="0.35">
      <c r="A46" s="82" t="s">
        <v>52</v>
      </c>
      <c r="B46" s="119" t="s">
        <v>62</v>
      </c>
      <c r="C46" s="119"/>
      <c r="D46" s="119"/>
      <c r="E46" s="121"/>
      <c r="F46" s="120"/>
      <c r="G46" s="38"/>
      <c r="H46" s="113"/>
      <c r="I46" s="113"/>
      <c r="J46" s="113"/>
      <c r="K46" s="113"/>
      <c r="L46" s="113"/>
      <c r="M46" s="38"/>
    </row>
    <row r="47" spans="1:13" ht="14.5" thickBot="1" x14ac:dyDescent="0.3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4.5" thickBot="1" x14ac:dyDescent="0.35">
      <c r="A48" s="22" t="s">
        <v>54</v>
      </c>
      <c r="B48" s="1"/>
      <c r="C48" s="1"/>
      <c r="D48" s="1"/>
      <c r="E48" s="1"/>
      <c r="F48" s="1"/>
      <c r="G48" s="1"/>
      <c r="H48" s="38"/>
      <c r="I48" s="38"/>
      <c r="J48" s="38"/>
      <c r="K48" s="38"/>
      <c r="L48" s="38"/>
      <c r="M48" s="38"/>
    </row>
    <row r="49" spans="1:13" ht="14.5" thickBot="1" x14ac:dyDescent="0.3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4.9" customHeight="1" thickBot="1" x14ac:dyDescent="0.35">
      <c r="A50" s="79" t="s">
        <v>48</v>
      </c>
      <c r="B50" s="114"/>
      <c r="C50" s="114"/>
      <c r="D50" s="114"/>
      <c r="E50" s="115"/>
      <c r="F50" s="116"/>
      <c r="G50" s="38"/>
      <c r="H50" s="113"/>
      <c r="I50" s="113"/>
      <c r="J50" s="113"/>
      <c r="K50" s="113"/>
      <c r="L50" s="113"/>
      <c r="M50" s="38"/>
    </row>
    <row r="51" spans="1:13" ht="14.5" thickBot="1" x14ac:dyDescent="0.35">
      <c r="A51" s="80" t="s">
        <v>49</v>
      </c>
      <c r="B51" s="117"/>
      <c r="C51" s="117"/>
      <c r="D51" s="117"/>
      <c r="E51" s="81" t="s">
        <v>51</v>
      </c>
      <c r="F51" s="32"/>
      <c r="G51" s="38"/>
      <c r="H51" s="113"/>
      <c r="I51" s="113"/>
      <c r="J51" s="113"/>
      <c r="K51" s="38"/>
      <c r="L51" s="38"/>
      <c r="M51" s="38"/>
    </row>
    <row r="52" spans="1:13" ht="15" customHeight="1" thickBot="1" x14ac:dyDescent="0.35">
      <c r="A52" s="82" t="s">
        <v>52</v>
      </c>
      <c r="B52" s="119"/>
      <c r="C52" s="119"/>
      <c r="D52" s="119"/>
      <c r="E52" s="121"/>
      <c r="F52" s="120"/>
      <c r="G52" s="38"/>
      <c r="H52" s="113"/>
      <c r="I52" s="113"/>
      <c r="J52" s="113"/>
      <c r="K52" s="113"/>
      <c r="L52" s="113"/>
      <c r="M52" s="38"/>
    </row>
    <row r="59" spans="1:13" x14ac:dyDescent="0.3">
      <c r="A59" s="38"/>
      <c r="B59" s="38"/>
      <c r="C59" s="38"/>
      <c r="D59" s="38"/>
      <c r="E59" s="38"/>
      <c r="F59" s="38"/>
      <c r="G59" s="38"/>
      <c r="H59" s="38"/>
      <c r="I59" s="67"/>
      <c r="J59" s="67"/>
      <c r="K59" s="67"/>
      <c r="L59" s="67"/>
      <c r="M59" s="67"/>
    </row>
    <row r="60" spans="1:13" x14ac:dyDescent="0.3">
      <c r="A60" s="38"/>
      <c r="B60" s="38"/>
      <c r="C60" s="38"/>
      <c r="D60" s="38"/>
      <c r="E60" s="38"/>
      <c r="F60" s="38"/>
      <c r="G60" s="38"/>
      <c r="H60" s="38"/>
      <c r="I60" s="67"/>
      <c r="J60" s="67"/>
      <c r="K60" s="67"/>
      <c r="L60" s="67"/>
      <c r="M60" s="67"/>
    </row>
    <row r="61" spans="1:13" x14ac:dyDescent="0.3">
      <c r="A61" s="38"/>
      <c r="B61" s="38"/>
      <c r="C61" s="38"/>
      <c r="D61" s="38"/>
      <c r="E61" s="38"/>
      <c r="F61" s="38"/>
      <c r="G61" s="38"/>
      <c r="H61" s="1"/>
      <c r="I61" s="6"/>
      <c r="J61" s="6"/>
      <c r="K61" s="6"/>
      <c r="L61" s="6"/>
      <c r="M61" s="6"/>
    </row>
  </sheetData>
  <mergeCells count="25">
    <mergeCell ref="B51:D51"/>
    <mergeCell ref="H51:J51"/>
    <mergeCell ref="B52:F52"/>
    <mergeCell ref="H52:L52"/>
    <mergeCell ref="B45:D45"/>
    <mergeCell ref="H45:J45"/>
    <mergeCell ref="B46:F46"/>
    <mergeCell ref="H46:L46"/>
    <mergeCell ref="B50:F50"/>
    <mergeCell ref="H50:L50"/>
    <mergeCell ref="B44:F44"/>
    <mergeCell ref="H44:L44"/>
    <mergeCell ref="E3:F3"/>
    <mergeCell ref="G3:H3"/>
    <mergeCell ref="E4:F4"/>
    <mergeCell ref="A8:E8"/>
    <mergeCell ref="A29:A36"/>
    <mergeCell ref="B36:C36"/>
    <mergeCell ref="E29:H29"/>
    <mergeCell ref="E35:H35"/>
    <mergeCell ref="E30:H30"/>
    <mergeCell ref="E31:H31"/>
    <mergeCell ref="E32:H32"/>
    <mergeCell ref="E33:H33"/>
    <mergeCell ref="E34:H3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80" zoomScaleNormal="80" workbookViewId="0">
      <pane xSplit="1" topLeftCell="B1" activePane="topRight" state="frozen"/>
      <selection pane="topRight" activeCell="A24" sqref="A24"/>
    </sheetView>
  </sheetViews>
  <sheetFormatPr defaultColWidth="8.54296875" defaultRowHeight="14" x14ac:dyDescent="0.3"/>
  <cols>
    <col min="1" max="1" width="41.54296875" style="2" customWidth="1"/>
    <col min="2" max="2" width="22.81640625" style="2" customWidth="1"/>
    <col min="3" max="3" width="23.1796875" style="2" customWidth="1"/>
    <col min="4" max="4" width="17.54296875" style="2" customWidth="1"/>
    <col min="5" max="5" width="17.81640625" style="2" customWidth="1"/>
    <col min="6" max="6" width="12.54296875" style="2" customWidth="1"/>
    <col min="7" max="7" width="13.453125" style="2" customWidth="1"/>
    <col min="8" max="8" width="19.1796875" style="2" customWidth="1"/>
    <col min="9" max="9" width="13.1796875" style="2" customWidth="1"/>
    <col min="10" max="10" width="13.453125" style="2" customWidth="1"/>
    <col min="11" max="11" width="12.453125" style="2" customWidth="1"/>
    <col min="12" max="12" width="12.54296875" style="2" customWidth="1"/>
    <col min="13" max="13" width="11.54296875" style="2" customWidth="1"/>
    <col min="14" max="14" width="13.54296875" style="2" customWidth="1"/>
    <col min="15" max="15" width="9.453125" style="2" customWidth="1"/>
    <col min="16" max="16" width="10.1796875" style="2" customWidth="1"/>
    <col min="17" max="17" width="9.1796875" style="2" customWidth="1"/>
    <col min="18" max="18" width="11" style="2" customWidth="1"/>
    <col min="19" max="19" width="10.1796875" style="2" customWidth="1"/>
    <col min="20" max="20" width="9.453125" style="2" customWidth="1"/>
    <col min="21" max="16384" width="8.54296875" style="2"/>
  </cols>
  <sheetData>
    <row r="1" spans="1:14" ht="14.5" thickBot="1" x14ac:dyDescent="0.35">
      <c r="A1" s="22" t="s">
        <v>0</v>
      </c>
      <c r="B1" s="1"/>
      <c r="C1" s="1"/>
      <c r="D1" s="1"/>
      <c r="E1" s="1"/>
      <c r="F1" s="1"/>
      <c r="G1" s="1"/>
      <c r="H1" s="38"/>
      <c r="I1" s="38"/>
      <c r="J1" s="38"/>
      <c r="K1" s="38"/>
      <c r="L1" s="38"/>
      <c r="M1" s="38"/>
      <c r="N1" s="38"/>
    </row>
    <row r="2" spans="1:14" ht="14.5" thickBot="1" x14ac:dyDescent="0.3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4.9" customHeight="1" thickBot="1" x14ac:dyDescent="0.35">
      <c r="A3" s="8" t="s">
        <v>1</v>
      </c>
      <c r="B3" s="24" t="s">
        <v>2</v>
      </c>
      <c r="C3" s="24"/>
      <c r="D3" s="24"/>
      <c r="E3" s="123" t="s">
        <v>3</v>
      </c>
      <c r="F3" s="124"/>
      <c r="G3" s="127" t="s">
        <v>4</v>
      </c>
      <c r="H3" s="128"/>
      <c r="I3" s="38"/>
      <c r="J3" s="38"/>
      <c r="K3" s="1"/>
      <c r="L3" s="1"/>
      <c r="M3" s="38"/>
      <c r="N3" s="38"/>
    </row>
    <row r="4" spans="1:14" ht="15" customHeight="1" thickBot="1" x14ac:dyDescent="0.35">
      <c r="A4" s="23" t="s">
        <v>5</v>
      </c>
      <c r="B4" s="5" t="s">
        <v>63</v>
      </c>
      <c r="C4" s="5"/>
      <c r="D4" s="5"/>
      <c r="E4" s="148" t="s">
        <v>7</v>
      </c>
      <c r="F4" s="149"/>
      <c r="G4" s="25">
        <f>J27</f>
        <v>260339.68</v>
      </c>
      <c r="H4" s="83"/>
      <c r="I4" s="38"/>
      <c r="J4" s="38"/>
      <c r="K4" s="38"/>
      <c r="L4" s="38"/>
      <c r="M4" s="38"/>
      <c r="N4" s="38"/>
    </row>
    <row r="6" spans="1:14" x14ac:dyDescent="0.3">
      <c r="A6" s="38" t="s">
        <v>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40"/>
      <c r="N6" s="38"/>
    </row>
    <row r="7" spans="1:14" x14ac:dyDescent="0.3">
      <c r="A7" s="38" t="s">
        <v>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3.75" customHeight="1" x14ac:dyDescent="0.3">
      <c r="A8" s="122" t="s">
        <v>10</v>
      </c>
      <c r="B8" s="122"/>
      <c r="C8" s="122"/>
      <c r="D8" s="122"/>
      <c r="E8" s="122"/>
      <c r="F8" s="42"/>
      <c r="G8" s="42"/>
      <c r="H8" s="42"/>
      <c r="I8" s="42"/>
      <c r="J8" s="42"/>
      <c r="K8" s="42"/>
      <c r="L8" s="42"/>
      <c r="M8" s="42"/>
      <c r="N8" s="42"/>
    </row>
    <row r="9" spans="1:14" x14ac:dyDescent="0.3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42"/>
    </row>
    <row r="10" spans="1:14" ht="27.65" customHeight="1" x14ac:dyDescent="0.3">
      <c r="A10" s="7" t="s">
        <v>11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42"/>
    </row>
    <row r="11" spans="1:14" ht="14.5" thickBot="1" x14ac:dyDescent="0.3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x14ac:dyDescent="0.3">
      <c r="A12" s="8" t="s">
        <v>5</v>
      </c>
      <c r="B12" s="9" t="s">
        <v>64</v>
      </c>
      <c r="C12" s="43"/>
      <c r="D12" s="44"/>
      <c r="E12" s="43"/>
      <c r="F12" s="43"/>
      <c r="G12" s="43"/>
      <c r="H12" s="43"/>
      <c r="I12" s="43"/>
      <c r="J12" s="45"/>
      <c r="K12" s="38"/>
      <c r="L12" s="38"/>
      <c r="M12" s="38"/>
      <c r="N12" s="38"/>
    </row>
    <row r="13" spans="1:14" s="3" customFormat="1" x14ac:dyDescent="0.3">
      <c r="A13" s="10"/>
      <c r="B13" s="11" t="s">
        <v>65</v>
      </c>
      <c r="C13" s="46"/>
      <c r="D13" s="47"/>
      <c r="E13" s="12" t="s">
        <v>66</v>
      </c>
      <c r="F13" s="46"/>
      <c r="G13" s="46"/>
      <c r="H13" s="12" t="s">
        <v>67</v>
      </c>
      <c r="I13" s="46"/>
      <c r="J13" s="48"/>
      <c r="K13" s="49"/>
      <c r="L13" s="49"/>
      <c r="M13" s="49"/>
      <c r="N13" s="49"/>
    </row>
    <row r="14" spans="1:14" s="4" customFormat="1" x14ac:dyDescent="0.35">
      <c r="A14" s="50"/>
      <c r="B14" s="13" t="s">
        <v>16</v>
      </c>
      <c r="C14" s="14" t="s">
        <v>17</v>
      </c>
      <c r="D14" s="15"/>
      <c r="E14" s="14" t="s">
        <v>16</v>
      </c>
      <c r="F14" s="14" t="s">
        <v>17</v>
      </c>
      <c r="G14" s="14"/>
      <c r="H14" s="14" t="s">
        <v>16</v>
      </c>
      <c r="I14" s="14" t="s">
        <v>17</v>
      </c>
      <c r="J14" s="16"/>
      <c r="K14" s="51"/>
      <c r="L14" s="51"/>
      <c r="M14" s="51"/>
      <c r="N14" s="51"/>
    </row>
    <row r="15" spans="1:14" ht="14.5" thickBot="1" x14ac:dyDescent="0.35">
      <c r="A15" s="33" t="s">
        <v>18</v>
      </c>
      <c r="B15" s="34"/>
      <c r="C15" s="35" t="s">
        <v>19</v>
      </c>
      <c r="D15" s="36" t="s">
        <v>20</v>
      </c>
      <c r="E15" s="35"/>
      <c r="F15" s="35" t="s">
        <v>19</v>
      </c>
      <c r="G15" s="35" t="s">
        <v>20</v>
      </c>
      <c r="H15" s="35"/>
      <c r="I15" s="35" t="s">
        <v>19</v>
      </c>
      <c r="J15" s="37" t="s">
        <v>20</v>
      </c>
      <c r="K15" s="38"/>
      <c r="L15" s="38"/>
      <c r="M15" s="38"/>
      <c r="N15" s="38"/>
    </row>
    <row r="16" spans="1:14" x14ac:dyDescent="0.3">
      <c r="A16" s="94" t="s">
        <v>21</v>
      </c>
      <c r="B16" s="95"/>
      <c r="C16" s="96"/>
      <c r="D16" s="97"/>
      <c r="E16" s="98"/>
      <c r="F16" s="96"/>
      <c r="G16" s="99"/>
      <c r="H16" s="98"/>
      <c r="I16" s="96"/>
      <c r="J16" s="100"/>
      <c r="K16" s="38"/>
      <c r="L16" s="38"/>
      <c r="M16" s="38"/>
      <c r="N16" s="38"/>
    </row>
    <row r="17" spans="1:11" x14ac:dyDescent="0.3">
      <c r="A17" s="52" t="s">
        <v>22</v>
      </c>
      <c r="B17" s="58"/>
      <c r="C17" s="59"/>
      <c r="D17" s="87"/>
      <c r="E17" s="61"/>
      <c r="F17" s="59"/>
      <c r="G17" s="88"/>
      <c r="H17" s="61"/>
      <c r="I17" s="59"/>
      <c r="J17" s="89"/>
      <c r="K17" s="38"/>
    </row>
    <row r="18" spans="1:11" x14ac:dyDescent="0.3">
      <c r="A18" s="52" t="s">
        <v>23</v>
      </c>
      <c r="B18" s="58">
        <v>37033</v>
      </c>
      <c r="C18" s="61"/>
      <c r="D18" s="61">
        <v>35012.756666666668</v>
      </c>
      <c r="E18" s="61">
        <v>37033</v>
      </c>
      <c r="F18" s="59"/>
      <c r="G18" s="61">
        <v>42122.886666666658</v>
      </c>
      <c r="H18" s="61">
        <v>33283</v>
      </c>
      <c r="I18" s="59"/>
      <c r="J18" s="62">
        <v>36164.656666666662</v>
      </c>
      <c r="K18" s="101">
        <f>D18+G18+J18</f>
        <v>113300.29999999999</v>
      </c>
    </row>
    <row r="19" spans="1:11" x14ac:dyDescent="0.3">
      <c r="A19" s="52" t="s">
        <v>24</v>
      </c>
      <c r="B19" s="58">
        <v>8333</v>
      </c>
      <c r="C19" s="61"/>
      <c r="D19" s="61">
        <v>3524.3333333333335</v>
      </c>
      <c r="E19" s="61">
        <v>8333</v>
      </c>
      <c r="F19" s="59"/>
      <c r="G19" s="61">
        <v>5149.003333333334</v>
      </c>
      <c r="H19" s="61">
        <v>8334</v>
      </c>
      <c r="I19" s="59"/>
      <c r="J19" s="62">
        <v>8205.6633333333339</v>
      </c>
      <c r="K19" s="38"/>
    </row>
    <row r="20" spans="1:11" x14ac:dyDescent="0.3">
      <c r="A20" s="52" t="s">
        <v>25</v>
      </c>
      <c r="B20" s="58"/>
      <c r="C20" s="61"/>
      <c r="D20" s="61"/>
      <c r="E20" s="61"/>
      <c r="F20" s="59"/>
      <c r="G20" s="61"/>
      <c r="H20" s="61"/>
      <c r="I20" s="59"/>
      <c r="J20" s="62"/>
      <c r="K20" s="38"/>
    </row>
    <row r="21" spans="1:11" x14ac:dyDescent="0.3">
      <c r="A21" s="52" t="s">
        <v>26</v>
      </c>
      <c r="B21" s="58">
        <v>42978</v>
      </c>
      <c r="C21" s="61"/>
      <c r="D21" s="61">
        <v>37016.920000000006</v>
      </c>
      <c r="E21" s="61">
        <v>42978</v>
      </c>
      <c r="F21" s="59"/>
      <c r="G21" s="61">
        <v>37016.920000000006</v>
      </c>
      <c r="H21" s="61">
        <v>42977</v>
      </c>
      <c r="I21" s="59"/>
      <c r="J21" s="62">
        <v>37016.920000000006</v>
      </c>
      <c r="K21" s="90"/>
    </row>
    <row r="22" spans="1:11" x14ac:dyDescent="0.3">
      <c r="A22" s="52" t="s">
        <v>27</v>
      </c>
      <c r="B22" s="58">
        <v>6128</v>
      </c>
      <c r="C22" s="61"/>
      <c r="D22" s="61">
        <v>6128.666666666667</v>
      </c>
      <c r="E22" s="61">
        <v>6129</v>
      </c>
      <c r="F22" s="59"/>
      <c r="G22" s="61">
        <v>6128.666666666667</v>
      </c>
      <c r="H22" s="61">
        <v>6128</v>
      </c>
      <c r="I22" s="59"/>
      <c r="J22" s="62">
        <v>6128.666666666667</v>
      </c>
      <c r="K22" s="63"/>
    </row>
    <row r="23" spans="1:11" ht="14.5" thickBot="1" x14ac:dyDescent="0.35">
      <c r="A23" s="39" t="s">
        <v>28</v>
      </c>
      <c r="B23" s="102">
        <v>2000</v>
      </c>
      <c r="C23" s="103"/>
      <c r="D23" s="103">
        <v>697</v>
      </c>
      <c r="E23" s="103">
        <v>2000</v>
      </c>
      <c r="F23" s="104"/>
      <c r="G23" s="103">
        <v>26.62</v>
      </c>
      <c r="H23" s="103">
        <v>2000</v>
      </c>
      <c r="I23" s="104"/>
      <c r="J23" s="105">
        <v>0</v>
      </c>
      <c r="K23" s="38"/>
    </row>
    <row r="24" spans="1:11" ht="14.5" thickBot="1" x14ac:dyDescent="0.35">
      <c r="A24" s="22" t="s">
        <v>29</v>
      </c>
      <c r="B24" s="64">
        <f t="shared" ref="B24:I24" si="0">SUM(B16:B23)</f>
        <v>96472</v>
      </c>
      <c r="C24" s="64">
        <f t="shared" si="0"/>
        <v>0</v>
      </c>
      <c r="D24" s="64">
        <f>SUM(D16:D23)</f>
        <v>82379.676666666681</v>
      </c>
      <c r="E24" s="64">
        <f t="shared" si="0"/>
        <v>96473</v>
      </c>
      <c r="F24" s="64">
        <f t="shared" si="0"/>
        <v>0</v>
      </c>
      <c r="G24" s="64">
        <f t="shared" si="0"/>
        <v>90444.096666666665</v>
      </c>
      <c r="H24" s="64">
        <f t="shared" si="0"/>
        <v>92722</v>
      </c>
      <c r="I24" s="64">
        <f t="shared" si="0"/>
        <v>0</v>
      </c>
      <c r="J24" s="65">
        <f>SUM(J16:J23)</f>
        <v>87515.906666666662</v>
      </c>
      <c r="K24" s="38"/>
    </row>
    <row r="25" spans="1:11" ht="14.5" thickBot="1" x14ac:dyDescent="0.3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4.5" thickBot="1" x14ac:dyDescent="0.35">
      <c r="A26" s="22" t="s">
        <v>30</v>
      </c>
      <c r="B26" s="38"/>
      <c r="C26" s="38"/>
      <c r="D26" s="66">
        <f>D24</f>
        <v>82379.676666666681</v>
      </c>
      <c r="E26" s="38"/>
      <c r="F26" s="38"/>
      <c r="G26" s="66">
        <f>G24</f>
        <v>90444.096666666665</v>
      </c>
      <c r="H26" s="38"/>
      <c r="I26" s="38"/>
      <c r="J26" s="66">
        <f>J24</f>
        <v>87515.906666666662</v>
      </c>
      <c r="K26" s="38"/>
    </row>
    <row r="27" spans="1:11" ht="14.5" thickBot="1" x14ac:dyDescent="0.35">
      <c r="A27" s="22" t="s">
        <v>31</v>
      </c>
      <c r="B27" s="38"/>
      <c r="C27" s="38"/>
      <c r="D27" s="38"/>
      <c r="E27" s="38"/>
      <c r="F27" s="38"/>
      <c r="G27" s="38"/>
      <c r="H27" s="38"/>
      <c r="I27" s="38"/>
      <c r="J27" s="66">
        <f>J26+G26+D26</f>
        <v>260339.68</v>
      </c>
      <c r="K27" s="38"/>
    </row>
    <row r="28" spans="1:11" ht="14.5" thickBot="1" x14ac:dyDescent="0.35">
      <c r="A28" s="1"/>
      <c r="B28" s="38"/>
      <c r="C28" s="38"/>
      <c r="D28" s="38"/>
      <c r="E28" s="38"/>
      <c r="F28" s="38"/>
      <c r="G28" s="38"/>
      <c r="H28" s="38"/>
      <c r="I28" s="38"/>
      <c r="J28" s="67"/>
      <c r="K28" s="38"/>
    </row>
    <row r="29" spans="1:11" ht="42" customHeight="1" thickBot="1" x14ac:dyDescent="0.35">
      <c r="A29" s="129" t="s">
        <v>32</v>
      </c>
      <c r="B29" s="26" t="s">
        <v>33</v>
      </c>
      <c r="C29" s="27" t="s">
        <v>34</v>
      </c>
      <c r="D29" s="28" t="s">
        <v>35</v>
      </c>
      <c r="E29" s="136" t="s">
        <v>36</v>
      </c>
      <c r="F29" s="137"/>
      <c r="G29" s="137"/>
      <c r="H29" s="138"/>
      <c r="I29" s="38"/>
      <c r="J29" s="67"/>
      <c r="K29" s="38"/>
    </row>
    <row r="30" spans="1:11" x14ac:dyDescent="0.3">
      <c r="A30" s="130"/>
      <c r="B30" s="68" t="s">
        <v>37</v>
      </c>
      <c r="C30" s="69" t="s">
        <v>38</v>
      </c>
      <c r="D30" s="70">
        <v>41250</v>
      </c>
      <c r="E30" s="142"/>
      <c r="F30" s="143"/>
      <c r="G30" s="143"/>
      <c r="H30" s="144"/>
      <c r="I30" s="38"/>
      <c r="J30" s="67"/>
      <c r="K30" s="38"/>
    </row>
    <row r="31" spans="1:11" x14ac:dyDescent="0.3">
      <c r="A31" s="130"/>
      <c r="B31" s="31" t="s">
        <v>37</v>
      </c>
      <c r="C31" s="32" t="s">
        <v>39</v>
      </c>
      <c r="D31" s="70">
        <v>39625.75</v>
      </c>
      <c r="E31" s="71"/>
      <c r="F31" s="72"/>
      <c r="G31" s="72"/>
      <c r="H31" s="73"/>
      <c r="I31" s="38"/>
      <c r="J31" s="67"/>
      <c r="K31" s="38"/>
    </row>
    <row r="32" spans="1:11" x14ac:dyDescent="0.3">
      <c r="A32" s="130"/>
      <c r="B32" s="31" t="s">
        <v>60</v>
      </c>
      <c r="C32" s="32" t="s">
        <v>41</v>
      </c>
      <c r="D32" s="70">
        <v>189000</v>
      </c>
      <c r="E32" s="71"/>
      <c r="F32" s="72"/>
      <c r="G32" s="72"/>
      <c r="H32" s="73"/>
      <c r="I32" s="38"/>
      <c r="J32" s="67"/>
      <c r="K32" s="38"/>
    </row>
    <row r="33" spans="1:13" x14ac:dyDescent="0.3">
      <c r="A33" s="130"/>
      <c r="B33" s="31" t="s">
        <v>37</v>
      </c>
      <c r="C33" s="32" t="s">
        <v>68</v>
      </c>
      <c r="D33" s="74">
        <v>5000</v>
      </c>
      <c r="E33" s="145"/>
      <c r="F33" s="146"/>
      <c r="G33" s="146"/>
      <c r="H33" s="147"/>
      <c r="I33" s="38"/>
      <c r="J33" s="67"/>
      <c r="K33" s="38"/>
      <c r="L33" s="38"/>
      <c r="M33" s="38"/>
    </row>
    <row r="34" spans="1:13" x14ac:dyDescent="0.3">
      <c r="A34" s="130"/>
      <c r="B34" s="31"/>
      <c r="C34" s="32"/>
      <c r="D34" s="74"/>
      <c r="E34" s="145"/>
      <c r="F34" s="146"/>
      <c r="G34" s="146"/>
      <c r="H34" s="147"/>
      <c r="I34" s="38"/>
      <c r="J34" s="67"/>
      <c r="K34" s="38"/>
      <c r="L34" s="38"/>
      <c r="M34" s="38"/>
    </row>
    <row r="35" spans="1:13" x14ac:dyDescent="0.3">
      <c r="A35" s="130"/>
      <c r="B35" s="31"/>
      <c r="C35" s="32"/>
      <c r="D35" s="74"/>
      <c r="E35" s="145"/>
      <c r="F35" s="146"/>
      <c r="G35" s="146"/>
      <c r="H35" s="147"/>
      <c r="I35" s="38"/>
      <c r="J35" s="67"/>
      <c r="K35" s="38"/>
      <c r="L35" s="38"/>
      <c r="M35" s="38"/>
    </row>
    <row r="36" spans="1:13" x14ac:dyDescent="0.3">
      <c r="A36" s="130"/>
      <c r="B36" s="31"/>
      <c r="C36" s="32"/>
      <c r="D36" s="74"/>
      <c r="E36" s="145"/>
      <c r="F36" s="146"/>
      <c r="G36" s="146"/>
      <c r="H36" s="147"/>
      <c r="I36" s="38"/>
      <c r="J36" s="67"/>
      <c r="K36" s="38"/>
      <c r="L36" s="38"/>
      <c r="M36" s="38"/>
    </row>
    <row r="37" spans="1:13" ht="42.65" customHeight="1" thickBot="1" x14ac:dyDescent="0.35">
      <c r="A37" s="130"/>
      <c r="B37" s="75" t="s">
        <v>42</v>
      </c>
      <c r="C37" s="76"/>
      <c r="D37" s="77"/>
      <c r="E37" s="139"/>
      <c r="F37" s="140"/>
      <c r="G37" s="140"/>
      <c r="H37" s="141"/>
      <c r="I37" s="38"/>
      <c r="J37" s="67"/>
      <c r="K37" s="38"/>
      <c r="L37" s="38"/>
      <c r="M37" s="38"/>
    </row>
    <row r="38" spans="1:13" ht="24.65" customHeight="1" thickBot="1" x14ac:dyDescent="0.35">
      <c r="A38" s="131"/>
      <c r="B38" s="132" t="s">
        <v>43</v>
      </c>
      <c r="C38" s="133"/>
      <c r="D38" s="78">
        <f>SUM(D30:D37)</f>
        <v>274875.75</v>
      </c>
      <c r="E38" s="38"/>
      <c r="F38" s="38"/>
      <c r="G38" s="38"/>
      <c r="H38" s="38"/>
      <c r="I38" s="38"/>
      <c r="J38" s="67"/>
      <c r="K38" s="38"/>
      <c r="L38" s="38"/>
      <c r="M38" s="38"/>
    </row>
    <row r="39" spans="1:13" ht="14.5" thickBot="1" x14ac:dyDescent="0.35">
      <c r="A39" s="38"/>
      <c r="B39" s="67"/>
      <c r="C39" s="67"/>
      <c r="D39" s="67"/>
      <c r="E39" s="67"/>
      <c r="F39" s="67"/>
      <c r="G39" s="67"/>
      <c r="H39" s="67"/>
      <c r="I39" s="67"/>
      <c r="J39" s="67"/>
      <c r="K39" s="38"/>
      <c r="L39" s="38"/>
      <c r="M39" s="38"/>
    </row>
    <row r="40" spans="1:13" ht="14.5" thickBot="1" x14ac:dyDescent="0.35">
      <c r="A40" s="22" t="s">
        <v>44</v>
      </c>
      <c r="B40" s="67"/>
      <c r="C40" s="67"/>
      <c r="D40" s="67"/>
      <c r="E40" s="67"/>
      <c r="F40" s="67"/>
      <c r="G40" s="67"/>
      <c r="H40" s="67"/>
      <c r="I40" s="67"/>
      <c r="J40" s="67"/>
      <c r="K40" s="38"/>
      <c r="L40" s="38"/>
      <c r="M40" s="38"/>
    </row>
    <row r="41" spans="1:13" x14ac:dyDescent="0.3">
      <c r="A41" s="38"/>
      <c r="B41" s="38"/>
      <c r="C41" s="38"/>
      <c r="D41" s="38"/>
      <c r="E41" s="38"/>
      <c r="F41" s="38"/>
      <c r="G41" s="38"/>
      <c r="H41" s="38"/>
      <c r="I41" s="38"/>
      <c r="J41" s="67"/>
      <c r="K41" s="38"/>
      <c r="L41" s="38"/>
      <c r="M41" s="38"/>
    </row>
    <row r="42" spans="1:13" x14ac:dyDescent="0.3">
      <c r="A42" s="38" t="s">
        <v>45</v>
      </c>
      <c r="B42" s="38"/>
      <c r="C42" s="38"/>
      <c r="D42" s="38"/>
      <c r="E42" s="38"/>
      <c r="F42" s="38"/>
      <c r="G42" s="38"/>
      <c r="H42" s="38"/>
      <c r="I42" s="38"/>
      <c r="J42" s="67"/>
      <c r="K42" s="38"/>
      <c r="L42" s="38"/>
      <c r="M42" s="67"/>
    </row>
    <row r="43" spans="1:13" x14ac:dyDescent="0.3">
      <c r="A43" s="38" t="s">
        <v>46</v>
      </c>
      <c r="B43" s="38"/>
      <c r="C43" s="38"/>
      <c r="D43" s="38"/>
      <c r="E43" s="38"/>
      <c r="F43" s="38"/>
      <c r="G43" s="38"/>
      <c r="H43" s="38"/>
      <c r="I43" s="38"/>
      <c r="J43" s="67"/>
      <c r="K43" s="38"/>
      <c r="L43" s="38"/>
      <c r="M43" s="67"/>
    </row>
    <row r="44" spans="1:13" x14ac:dyDescent="0.3">
      <c r="A44" s="38" t="s">
        <v>47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67"/>
    </row>
    <row r="45" spans="1:13" ht="14.5" thickBot="1" x14ac:dyDescent="0.3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26.25" customHeight="1" thickBot="1" x14ac:dyDescent="0.35">
      <c r="A46" s="79" t="s">
        <v>48</v>
      </c>
      <c r="B46" s="114"/>
      <c r="C46" s="114"/>
      <c r="D46" s="114"/>
      <c r="E46" s="115"/>
      <c r="F46" s="116"/>
      <c r="G46" s="38"/>
      <c r="H46" s="113"/>
      <c r="I46" s="113"/>
      <c r="J46" s="113"/>
      <c r="K46" s="113"/>
      <c r="L46" s="113"/>
      <c r="M46" s="38"/>
    </row>
    <row r="47" spans="1:13" ht="14.5" thickBot="1" x14ac:dyDescent="0.35">
      <c r="A47" s="80" t="s">
        <v>49</v>
      </c>
      <c r="B47" s="150" t="s">
        <v>69</v>
      </c>
      <c r="C47" s="150"/>
      <c r="D47" s="150"/>
      <c r="E47" s="106" t="s">
        <v>51</v>
      </c>
      <c r="F47" s="107">
        <v>45320</v>
      </c>
      <c r="G47" s="38"/>
      <c r="H47" s="113"/>
      <c r="I47" s="113"/>
      <c r="J47" s="113"/>
      <c r="K47" s="38"/>
      <c r="L47" s="38"/>
      <c r="M47" s="38"/>
    </row>
    <row r="48" spans="1:13" ht="15" customHeight="1" thickBot="1" x14ac:dyDescent="0.35">
      <c r="A48" s="82" t="s">
        <v>52</v>
      </c>
      <c r="B48" s="151" t="s">
        <v>70</v>
      </c>
      <c r="C48" s="151"/>
      <c r="D48" s="151"/>
      <c r="E48" s="152"/>
      <c r="F48" s="153"/>
      <c r="G48" s="38"/>
      <c r="H48" s="113"/>
      <c r="I48" s="113"/>
      <c r="J48" s="113"/>
      <c r="K48" s="113"/>
      <c r="L48" s="113"/>
      <c r="M48" s="38"/>
    </row>
    <row r="49" spans="1:13" ht="14.5" thickBot="1" x14ac:dyDescent="0.3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4.5" thickBot="1" x14ac:dyDescent="0.35">
      <c r="A50" s="22" t="s">
        <v>54</v>
      </c>
      <c r="B50" s="1"/>
      <c r="C50" s="1"/>
      <c r="D50" s="1"/>
      <c r="E50" s="1"/>
      <c r="F50" s="1"/>
      <c r="G50" s="1"/>
      <c r="H50" s="38"/>
      <c r="I50" s="38"/>
      <c r="J50" s="38"/>
      <c r="K50" s="38"/>
      <c r="L50" s="38"/>
      <c r="M50" s="38"/>
    </row>
    <row r="51" spans="1:13" ht="14.5" thickBot="1" x14ac:dyDescent="0.3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4.9" customHeight="1" thickBot="1" x14ac:dyDescent="0.35">
      <c r="A52" s="79" t="s">
        <v>48</v>
      </c>
      <c r="B52" s="114"/>
      <c r="C52" s="114"/>
      <c r="D52" s="114"/>
      <c r="E52" s="115"/>
      <c r="F52" s="116"/>
      <c r="G52" s="38"/>
      <c r="H52" s="113"/>
      <c r="I52" s="113"/>
      <c r="J52" s="113"/>
      <c r="K52" s="113"/>
      <c r="L52" s="113"/>
      <c r="M52" s="38"/>
    </row>
    <row r="53" spans="1:13" ht="14.5" thickBot="1" x14ac:dyDescent="0.35">
      <c r="A53" s="80" t="s">
        <v>49</v>
      </c>
      <c r="B53" s="117"/>
      <c r="C53" s="117"/>
      <c r="D53" s="117"/>
      <c r="E53" s="81" t="s">
        <v>51</v>
      </c>
      <c r="F53" s="32"/>
      <c r="G53" s="38"/>
      <c r="H53" s="113"/>
      <c r="I53" s="113"/>
      <c r="J53" s="113"/>
      <c r="K53" s="38"/>
      <c r="L53" s="38"/>
      <c r="M53" s="38"/>
    </row>
    <row r="54" spans="1:13" ht="15" customHeight="1" thickBot="1" x14ac:dyDescent="0.35">
      <c r="A54" s="82" t="s">
        <v>52</v>
      </c>
      <c r="B54" s="119"/>
      <c r="C54" s="119"/>
      <c r="D54" s="119"/>
      <c r="E54" s="121"/>
      <c r="F54" s="120"/>
      <c r="G54" s="38"/>
      <c r="H54" s="113"/>
      <c r="I54" s="113"/>
      <c r="J54" s="113"/>
      <c r="K54" s="113"/>
      <c r="L54" s="113"/>
      <c r="M54" s="38"/>
    </row>
    <row r="61" spans="1:13" x14ac:dyDescent="0.3">
      <c r="A61" s="38"/>
      <c r="B61" s="38"/>
      <c r="C61" s="38"/>
      <c r="D61" s="38"/>
      <c r="E61" s="38"/>
      <c r="F61" s="38"/>
      <c r="G61" s="38"/>
      <c r="H61" s="38"/>
      <c r="I61" s="67"/>
      <c r="J61" s="67"/>
      <c r="K61" s="67"/>
      <c r="L61" s="67"/>
      <c r="M61" s="67"/>
    </row>
    <row r="62" spans="1:13" x14ac:dyDescent="0.3">
      <c r="A62" s="38"/>
      <c r="B62" s="38"/>
      <c r="C62" s="38"/>
      <c r="D62" s="38"/>
      <c r="E62" s="38"/>
      <c r="F62" s="38"/>
      <c r="G62" s="38"/>
      <c r="H62" s="38"/>
      <c r="I62" s="67"/>
      <c r="J62" s="67"/>
      <c r="K62" s="67"/>
      <c r="L62" s="67"/>
      <c r="M62" s="67"/>
    </row>
    <row r="63" spans="1:13" x14ac:dyDescent="0.3">
      <c r="A63" s="38"/>
      <c r="B63" s="38"/>
      <c r="C63" s="38"/>
      <c r="D63" s="38"/>
      <c r="E63" s="38"/>
      <c r="F63" s="38"/>
      <c r="G63" s="38"/>
      <c r="H63" s="1"/>
      <c r="I63" s="6"/>
      <c r="J63" s="6"/>
      <c r="K63" s="6"/>
      <c r="L63" s="6"/>
      <c r="M63" s="6"/>
    </row>
  </sheetData>
  <mergeCells count="25">
    <mergeCell ref="B53:D53"/>
    <mergeCell ref="H53:J53"/>
    <mergeCell ref="B54:F54"/>
    <mergeCell ref="H54:L54"/>
    <mergeCell ref="B47:D47"/>
    <mergeCell ref="H47:J47"/>
    <mergeCell ref="B48:F48"/>
    <mergeCell ref="H48:L48"/>
    <mergeCell ref="B52:F52"/>
    <mergeCell ref="H52:L52"/>
    <mergeCell ref="B46:F46"/>
    <mergeCell ref="H46:L46"/>
    <mergeCell ref="E3:F3"/>
    <mergeCell ref="G3:H3"/>
    <mergeCell ref="E4:F4"/>
    <mergeCell ref="A8:E8"/>
    <mergeCell ref="A29:A38"/>
    <mergeCell ref="B38:C38"/>
    <mergeCell ref="E29:H29"/>
    <mergeCell ref="E37:H37"/>
    <mergeCell ref="E30:H30"/>
    <mergeCell ref="E33:H33"/>
    <mergeCell ref="E34:H34"/>
    <mergeCell ref="E35:H35"/>
    <mergeCell ref="E36:H3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zoomScale="80" zoomScaleNormal="80" workbookViewId="0">
      <pane xSplit="1" topLeftCell="B1" activePane="topRight" state="frozen"/>
      <selection pane="topRight" activeCell="L35" sqref="L35"/>
    </sheetView>
  </sheetViews>
  <sheetFormatPr defaultColWidth="8.54296875" defaultRowHeight="14" x14ac:dyDescent="0.3"/>
  <cols>
    <col min="1" max="1" width="41.54296875" style="2" customWidth="1"/>
    <col min="2" max="3" width="22.81640625" style="2" customWidth="1"/>
    <col min="4" max="4" width="18" style="2" customWidth="1"/>
    <col min="5" max="5" width="17.81640625" style="2" customWidth="1"/>
    <col min="6" max="6" width="13.81640625" style="2" customWidth="1"/>
    <col min="7" max="7" width="13.453125" style="2" customWidth="1"/>
    <col min="8" max="8" width="19.1796875" style="2" customWidth="1"/>
    <col min="9" max="9" width="13.1796875" style="2" customWidth="1"/>
    <col min="10" max="10" width="13.453125" style="2" customWidth="1"/>
    <col min="11" max="11" width="12.453125" style="2" customWidth="1"/>
    <col min="12" max="12" width="12.54296875" style="2" customWidth="1"/>
    <col min="13" max="13" width="11.54296875" style="2" customWidth="1"/>
    <col min="14" max="14" width="13.54296875" style="2" customWidth="1"/>
    <col min="15" max="15" width="9.453125" style="2" customWidth="1"/>
    <col min="16" max="16" width="10.1796875" style="2" customWidth="1"/>
    <col min="17" max="17" width="9.1796875" style="2" customWidth="1"/>
    <col min="18" max="18" width="11" style="2" customWidth="1"/>
    <col min="19" max="19" width="10.1796875" style="2" customWidth="1"/>
    <col min="20" max="20" width="9.453125" style="2" customWidth="1"/>
    <col min="21" max="16384" width="8.54296875" style="2"/>
  </cols>
  <sheetData>
    <row r="1" spans="1:14" ht="14.5" thickBot="1" x14ac:dyDescent="0.35">
      <c r="A1" s="22" t="s">
        <v>0</v>
      </c>
      <c r="B1" s="1"/>
      <c r="C1" s="1"/>
      <c r="D1" s="1"/>
      <c r="E1" s="1"/>
      <c r="F1" s="1"/>
      <c r="G1" s="1"/>
      <c r="H1" s="38"/>
      <c r="I1" s="38"/>
      <c r="J1" s="38"/>
      <c r="K1" s="38"/>
      <c r="L1" s="38"/>
      <c r="M1" s="38"/>
      <c r="N1" s="38"/>
    </row>
    <row r="2" spans="1:14" ht="14.5" thickBot="1" x14ac:dyDescent="0.3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4.9" customHeight="1" thickBot="1" x14ac:dyDescent="0.35">
      <c r="A3" s="8" t="s">
        <v>1</v>
      </c>
      <c r="B3" s="24" t="s">
        <v>2</v>
      </c>
      <c r="C3" s="24"/>
      <c r="D3" s="24"/>
      <c r="E3" s="123" t="s">
        <v>3</v>
      </c>
      <c r="F3" s="124"/>
      <c r="G3" s="127" t="s">
        <v>4</v>
      </c>
      <c r="H3" s="128"/>
      <c r="I3" s="38"/>
      <c r="J3" s="38"/>
      <c r="K3" s="1"/>
      <c r="L3" s="1"/>
      <c r="M3" s="38"/>
      <c r="N3" s="38"/>
    </row>
    <row r="4" spans="1:14" ht="15" customHeight="1" thickBot="1" x14ac:dyDescent="0.35">
      <c r="A4" s="23" t="s">
        <v>5</v>
      </c>
      <c r="B4" s="5" t="s">
        <v>71</v>
      </c>
      <c r="C4" s="5"/>
      <c r="D4" s="5"/>
      <c r="E4" s="148" t="s">
        <v>7</v>
      </c>
      <c r="F4" s="149"/>
      <c r="G4" s="25">
        <f>J27</f>
        <v>358193.17000000004</v>
      </c>
      <c r="H4" s="83"/>
      <c r="I4" s="38"/>
      <c r="J4" s="38"/>
      <c r="K4" s="38"/>
      <c r="L4" s="38"/>
      <c r="M4" s="38"/>
      <c r="N4" s="38"/>
    </row>
    <row r="6" spans="1:14" x14ac:dyDescent="0.3">
      <c r="A6" s="38" t="s">
        <v>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40"/>
      <c r="N6" s="38"/>
    </row>
    <row r="7" spans="1:14" x14ac:dyDescent="0.3">
      <c r="A7" s="38" t="s">
        <v>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3.75" customHeight="1" x14ac:dyDescent="0.3">
      <c r="A8" s="122" t="s">
        <v>10</v>
      </c>
      <c r="B8" s="122"/>
      <c r="C8" s="122"/>
      <c r="D8" s="122"/>
      <c r="E8" s="122"/>
      <c r="F8" s="42"/>
      <c r="G8" s="42"/>
      <c r="H8" s="42"/>
      <c r="I8" s="42"/>
      <c r="J8" s="42"/>
      <c r="K8" s="42"/>
      <c r="L8" s="42"/>
      <c r="M8" s="42"/>
      <c r="N8" s="42"/>
    </row>
    <row r="9" spans="1:14" x14ac:dyDescent="0.3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42"/>
    </row>
    <row r="10" spans="1:14" ht="27.65" customHeight="1" x14ac:dyDescent="0.3">
      <c r="A10" s="7" t="s">
        <v>11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42"/>
    </row>
    <row r="11" spans="1:14" ht="14.5" thickBot="1" x14ac:dyDescent="0.3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x14ac:dyDescent="0.3">
      <c r="A12" s="8" t="s">
        <v>5</v>
      </c>
      <c r="B12" s="9" t="s">
        <v>72</v>
      </c>
      <c r="C12" s="43"/>
      <c r="D12" s="44"/>
      <c r="E12" s="43"/>
      <c r="F12" s="43"/>
      <c r="G12" s="43"/>
      <c r="H12" s="43"/>
      <c r="I12" s="43"/>
      <c r="J12" s="45"/>
      <c r="K12" s="38"/>
      <c r="L12" s="38"/>
      <c r="M12" s="38"/>
      <c r="N12" s="38"/>
    </row>
    <row r="13" spans="1:14" s="3" customFormat="1" x14ac:dyDescent="0.3">
      <c r="A13" s="10"/>
      <c r="B13" s="11" t="s">
        <v>73</v>
      </c>
      <c r="C13" s="46"/>
      <c r="D13" s="47"/>
      <c r="E13" s="12" t="s">
        <v>74</v>
      </c>
      <c r="F13" s="46"/>
      <c r="G13" s="46"/>
      <c r="H13" s="12" t="s">
        <v>75</v>
      </c>
      <c r="I13" s="46"/>
      <c r="J13" s="48"/>
      <c r="K13" s="49"/>
      <c r="L13" s="49"/>
      <c r="M13" s="49"/>
      <c r="N13" s="49"/>
    </row>
    <row r="14" spans="1:14" s="4" customFormat="1" x14ac:dyDescent="0.35">
      <c r="A14" s="50"/>
      <c r="B14" s="13" t="s">
        <v>16</v>
      </c>
      <c r="C14" s="154" t="s">
        <v>17</v>
      </c>
      <c r="D14" s="155"/>
      <c r="E14" s="14" t="s">
        <v>16</v>
      </c>
      <c r="F14" s="14" t="s">
        <v>17</v>
      </c>
      <c r="G14" s="14"/>
      <c r="H14" s="14" t="s">
        <v>16</v>
      </c>
      <c r="I14" s="14" t="s">
        <v>17</v>
      </c>
      <c r="J14" s="16"/>
      <c r="K14" s="51"/>
      <c r="L14" s="51"/>
      <c r="M14" s="51"/>
      <c r="N14" s="51"/>
    </row>
    <row r="15" spans="1:14" ht="14.5" thickBot="1" x14ac:dyDescent="0.35">
      <c r="A15" s="17" t="s">
        <v>18</v>
      </c>
      <c r="B15" s="18"/>
      <c r="C15" s="19" t="s">
        <v>19</v>
      </c>
      <c r="D15" s="20" t="s">
        <v>20</v>
      </c>
      <c r="E15" s="19"/>
      <c r="F15" s="19" t="s">
        <v>19</v>
      </c>
      <c r="G15" s="19" t="s">
        <v>20</v>
      </c>
      <c r="H15" s="19"/>
      <c r="I15" s="19" t="s">
        <v>19</v>
      </c>
      <c r="J15" s="21" t="s">
        <v>20</v>
      </c>
      <c r="K15" s="38"/>
      <c r="L15" s="38"/>
      <c r="M15" s="38"/>
      <c r="N15" s="38"/>
    </row>
    <row r="16" spans="1:14" x14ac:dyDescent="0.3">
      <c r="A16" s="52" t="s">
        <v>21</v>
      </c>
      <c r="B16" s="53"/>
      <c r="C16" s="54"/>
      <c r="D16" s="84"/>
      <c r="E16" s="56"/>
      <c r="F16" s="54"/>
      <c r="G16" s="85"/>
      <c r="H16" s="56"/>
      <c r="I16" s="54"/>
      <c r="J16" s="86"/>
      <c r="K16" s="38"/>
      <c r="L16" s="38"/>
      <c r="M16" s="38"/>
      <c r="N16" s="38"/>
    </row>
    <row r="17" spans="1:12" x14ac:dyDescent="0.3">
      <c r="A17" s="52" t="s">
        <v>22</v>
      </c>
      <c r="B17" s="58"/>
      <c r="C17" s="59"/>
      <c r="D17" s="87"/>
      <c r="E17" s="61"/>
      <c r="F17" s="59"/>
      <c r="G17" s="88"/>
      <c r="H17" s="61"/>
      <c r="I17" s="59"/>
      <c r="J17" s="89"/>
    </row>
    <row r="18" spans="1:12" x14ac:dyDescent="0.3">
      <c r="A18" s="52" t="s">
        <v>23</v>
      </c>
      <c r="B18" s="58">
        <v>49873</v>
      </c>
      <c r="C18" s="61"/>
      <c r="D18" s="60">
        <v>48596.4</v>
      </c>
      <c r="E18" s="61">
        <v>48384</v>
      </c>
      <c r="F18" s="61"/>
      <c r="G18" s="61">
        <v>48081.86</v>
      </c>
      <c r="H18" s="61">
        <v>41033</v>
      </c>
      <c r="I18" s="61"/>
      <c r="J18" s="62">
        <v>39798.879999999997</v>
      </c>
      <c r="K18" s="112"/>
      <c r="L18" s="110">
        <f>'Q1'!D18+'Q1'!G18+'Q1'!J18+'Q2'!D18+'Q2'!G18+'Q2'!J18+'Q3'!D18+'Q3'!G18+'Q3'!J18+'Q4'!D18+'Q4'!G18+'Q4'!J18</f>
        <v>465238.92000000004</v>
      </c>
    </row>
    <row r="19" spans="1:12" x14ac:dyDescent="0.3">
      <c r="A19" s="52" t="s">
        <v>24</v>
      </c>
      <c r="B19" s="58">
        <v>8333</v>
      </c>
      <c r="C19" s="61"/>
      <c r="D19" s="60">
        <f>10617+829.27</f>
        <v>11446.27</v>
      </c>
      <c r="E19" s="61">
        <v>8333</v>
      </c>
      <c r="F19" s="61"/>
      <c r="G19" s="61">
        <f>10617+829.27</f>
        <v>11446.27</v>
      </c>
      <c r="H19" s="61">
        <v>8334</v>
      </c>
      <c r="I19" s="61"/>
      <c r="J19" s="62">
        <f>10617+829.27</f>
        <v>11446.27</v>
      </c>
      <c r="K19" s="112"/>
      <c r="L19" s="110">
        <f>'Q1'!D19+'Q1'!G19+'Q1'!J19+'Q2'!D19+'Q2'!G19+'Q2'!J19+'Q3'!D19+'Q3'!G19+'Q3'!J19+'Q4'!D19+'Q4'!G19+'Q4'!J19</f>
        <v>51217.81</v>
      </c>
    </row>
    <row r="20" spans="1:12" x14ac:dyDescent="0.3">
      <c r="A20" s="52" t="s">
        <v>25</v>
      </c>
      <c r="B20" s="58"/>
      <c r="C20" s="61"/>
      <c r="D20" s="60"/>
      <c r="E20" s="61"/>
      <c r="F20" s="61"/>
      <c r="G20" s="61"/>
      <c r="H20" s="61"/>
      <c r="I20" s="61"/>
      <c r="J20" s="62"/>
      <c r="L20" s="110">
        <f>'Q1'!D20+'Q1'!G20+'Q1'!J20+'Q2'!D20+'Q2'!G20+'Q2'!J20+'Q3'!D20+'Q3'!G20+'Q3'!J20+'Q4'!D20+'Q4'!G20+'Q4'!J20</f>
        <v>0</v>
      </c>
    </row>
    <row r="21" spans="1:12" x14ac:dyDescent="0.3">
      <c r="A21" s="52" t="s">
        <v>26</v>
      </c>
      <c r="B21" s="58">
        <v>45805</v>
      </c>
      <c r="C21" s="61"/>
      <c r="D21" s="60">
        <f>53760.58-829.26</f>
        <v>52931.32</v>
      </c>
      <c r="E21" s="61">
        <v>45805</v>
      </c>
      <c r="F21" s="61"/>
      <c r="G21" s="61">
        <f>53760.58-829.27</f>
        <v>52931.310000000005</v>
      </c>
      <c r="H21" s="61">
        <v>45804</v>
      </c>
      <c r="I21" s="61"/>
      <c r="J21" s="62">
        <f>53760.59-829.27</f>
        <v>52931.32</v>
      </c>
      <c r="K21" s="112"/>
      <c r="L21" s="110">
        <f>'Q1'!D21+'Q1'!G21+'Q1'!J21+'Q2'!D21+'Q2'!G21+'Q2'!J21+'Q3'!D21+'Q3'!G21+'Q3'!J21+'Q4'!D21+'Q4'!G21+'Q4'!J21</f>
        <v>456586.55000000005</v>
      </c>
    </row>
    <row r="22" spans="1:12" x14ac:dyDescent="0.3">
      <c r="A22" s="52" t="s">
        <v>27</v>
      </c>
      <c r="B22" s="58">
        <v>7796</v>
      </c>
      <c r="C22" s="61"/>
      <c r="D22" s="60">
        <v>7795.33</v>
      </c>
      <c r="E22" s="61">
        <v>7795</v>
      </c>
      <c r="F22" s="61"/>
      <c r="G22" s="61">
        <v>7795.33</v>
      </c>
      <c r="H22" s="61">
        <v>7795</v>
      </c>
      <c r="I22" s="61"/>
      <c r="J22" s="62">
        <v>7795.34</v>
      </c>
      <c r="K22" s="112"/>
      <c r="L22" s="110">
        <f>'Q1'!D22+'Q1'!G22+'Q1'!J22+'Q2'!D22+'Q2'!G22+'Q2'!J22+'Q3'!D22+'Q3'!G22+'Q3'!J22+'Q4'!D22+'Q4'!G22+'Q4'!J22</f>
        <v>78544.01999999999</v>
      </c>
    </row>
    <row r="23" spans="1:12" ht="14.5" thickBot="1" x14ac:dyDescent="0.35">
      <c r="A23" s="52" t="s">
        <v>28</v>
      </c>
      <c r="B23" s="58"/>
      <c r="C23" s="61"/>
      <c r="D23" s="60">
        <v>5197.2700000000004</v>
      </c>
      <c r="E23" s="61">
        <v>250</v>
      </c>
      <c r="F23" s="61"/>
      <c r="G23" s="61"/>
      <c r="H23" s="61"/>
      <c r="I23" s="61"/>
      <c r="J23" s="62"/>
      <c r="K23" s="112"/>
      <c r="L23" s="110">
        <f>'Q1'!D23+'Q1'!G23+'Q1'!J23+'Q2'!D23+'Q2'!G23+'Q2'!J23+'Q3'!D23+'Q3'!G23+'Q3'!J23+'Q4'!D23+'Q4'!G23+'Q4'!J23</f>
        <v>6725.66</v>
      </c>
    </row>
    <row r="24" spans="1:12" ht="14.5" thickBot="1" x14ac:dyDescent="0.35">
      <c r="A24" s="22" t="s">
        <v>29</v>
      </c>
      <c r="B24" s="108">
        <f t="shared" ref="B24:I24" si="0">SUM(B16:B23)</f>
        <v>111807</v>
      </c>
      <c r="C24" s="108">
        <f t="shared" si="0"/>
        <v>0</v>
      </c>
      <c r="D24" s="108">
        <f>SUM(D16:D23)</f>
        <v>125966.59</v>
      </c>
      <c r="E24" s="108">
        <f t="shared" si="0"/>
        <v>110567</v>
      </c>
      <c r="F24" s="108">
        <f t="shared" si="0"/>
        <v>0</v>
      </c>
      <c r="G24" s="108">
        <f t="shared" si="0"/>
        <v>120254.77</v>
      </c>
      <c r="H24" s="108">
        <f t="shared" si="0"/>
        <v>102966</v>
      </c>
      <c r="I24" s="108">
        <f t="shared" si="0"/>
        <v>0</v>
      </c>
      <c r="J24" s="109">
        <f>SUM(J16:J23)</f>
        <v>111971.81</v>
      </c>
      <c r="K24" s="112"/>
      <c r="L24" s="110"/>
    </row>
    <row r="25" spans="1:12" ht="14.5" thickBot="1" x14ac:dyDescent="0.3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2" ht="14.5" thickBot="1" x14ac:dyDescent="0.35">
      <c r="A26" s="22" t="s">
        <v>30</v>
      </c>
      <c r="B26" s="38"/>
      <c r="C26" s="38"/>
      <c r="D26" s="66">
        <f>D24</f>
        <v>125966.59</v>
      </c>
      <c r="E26" s="38"/>
      <c r="F26" s="38"/>
      <c r="G26" s="66">
        <f>G24</f>
        <v>120254.77</v>
      </c>
      <c r="H26" s="38"/>
      <c r="I26" s="38"/>
      <c r="J26" s="66">
        <f>J24</f>
        <v>111971.81</v>
      </c>
    </row>
    <row r="27" spans="1:12" ht="14.5" thickBot="1" x14ac:dyDescent="0.35">
      <c r="A27" s="22" t="s">
        <v>31</v>
      </c>
      <c r="B27" s="38"/>
      <c r="C27" s="38"/>
      <c r="D27" s="38"/>
      <c r="E27" s="38"/>
      <c r="F27" s="38"/>
      <c r="G27" s="38"/>
      <c r="H27" s="38"/>
      <c r="I27" s="38"/>
      <c r="J27" s="66">
        <f>J26+G26+D26</f>
        <v>358193.17000000004</v>
      </c>
      <c r="L27" s="110">
        <f>'Q1'!J27+'Q2'!J27+'Q3'!J27+'Q4'!J27</f>
        <v>1058312.96</v>
      </c>
    </row>
    <row r="28" spans="1:12" ht="14.5" thickBot="1" x14ac:dyDescent="0.35">
      <c r="A28" s="1"/>
      <c r="B28" s="38"/>
      <c r="C28" s="38"/>
      <c r="D28" s="38"/>
      <c r="E28" s="38"/>
      <c r="F28" s="38"/>
      <c r="G28" s="38"/>
      <c r="H28" s="38"/>
      <c r="I28" s="38"/>
      <c r="J28" s="67"/>
    </row>
    <row r="29" spans="1:12" ht="42" customHeight="1" thickBot="1" x14ac:dyDescent="0.35">
      <c r="A29" s="129" t="s">
        <v>32</v>
      </c>
      <c r="B29" s="26" t="s">
        <v>33</v>
      </c>
      <c r="C29" s="27" t="s">
        <v>34</v>
      </c>
      <c r="D29" s="28" t="s">
        <v>35</v>
      </c>
      <c r="E29" s="136" t="s">
        <v>36</v>
      </c>
      <c r="F29" s="137"/>
      <c r="G29" s="137"/>
      <c r="H29" s="138"/>
      <c r="I29" s="38"/>
      <c r="J29" s="67"/>
    </row>
    <row r="30" spans="1:12" x14ac:dyDescent="0.3">
      <c r="A30" s="130"/>
      <c r="B30" s="68" t="s">
        <v>37</v>
      </c>
      <c r="C30" s="69" t="s">
        <v>38</v>
      </c>
      <c r="D30" s="70">
        <v>43700.800000000003</v>
      </c>
      <c r="E30" s="142"/>
      <c r="F30" s="143"/>
      <c r="G30" s="143"/>
      <c r="H30" s="144"/>
      <c r="I30" s="38"/>
      <c r="J30" s="67"/>
    </row>
    <row r="31" spans="1:12" x14ac:dyDescent="0.3">
      <c r="A31" s="130"/>
      <c r="B31" s="31" t="s">
        <v>37</v>
      </c>
      <c r="C31" s="32" t="s">
        <v>39</v>
      </c>
      <c r="D31" s="70">
        <v>61365</v>
      </c>
      <c r="E31" s="145"/>
      <c r="F31" s="146"/>
      <c r="G31" s="146"/>
      <c r="H31" s="147"/>
      <c r="I31" s="38"/>
      <c r="J31" s="67"/>
    </row>
    <row r="32" spans="1:12" x14ac:dyDescent="0.3">
      <c r="A32" s="130"/>
      <c r="B32" s="31" t="s">
        <v>60</v>
      </c>
      <c r="C32" s="32" t="s">
        <v>41</v>
      </c>
      <c r="D32" s="70">
        <v>252000</v>
      </c>
      <c r="E32" s="145"/>
      <c r="F32" s="146"/>
      <c r="G32" s="146"/>
      <c r="H32" s="147"/>
      <c r="I32" s="38"/>
      <c r="J32" s="67"/>
    </row>
    <row r="33" spans="1:13" x14ac:dyDescent="0.3">
      <c r="A33" s="130"/>
      <c r="B33" s="31" t="s">
        <v>37</v>
      </c>
      <c r="C33" s="32" t="s">
        <v>68</v>
      </c>
      <c r="D33" s="111">
        <v>10000</v>
      </c>
      <c r="E33" s="145"/>
      <c r="F33" s="146"/>
      <c r="G33" s="146"/>
      <c r="H33" s="147"/>
      <c r="I33" s="38"/>
      <c r="J33" s="67"/>
      <c r="K33" s="38"/>
      <c r="L33" s="38"/>
      <c r="M33" s="38"/>
    </row>
    <row r="34" spans="1:13" x14ac:dyDescent="0.3">
      <c r="A34" s="130"/>
      <c r="B34" s="31"/>
      <c r="C34" s="32"/>
      <c r="D34" s="74"/>
      <c r="E34" s="145"/>
      <c r="F34" s="146"/>
      <c r="G34" s="146"/>
      <c r="H34" s="147"/>
      <c r="I34" s="38"/>
      <c r="J34" s="67"/>
      <c r="K34" s="38"/>
      <c r="L34" s="38"/>
      <c r="M34" s="38"/>
    </row>
    <row r="35" spans="1:13" ht="42.65" customHeight="1" thickBot="1" x14ac:dyDescent="0.35">
      <c r="A35" s="130"/>
      <c r="B35" s="75" t="s">
        <v>42</v>
      </c>
      <c r="C35" s="76"/>
      <c r="D35" s="77"/>
      <c r="E35" s="139"/>
      <c r="F35" s="140"/>
      <c r="G35" s="140"/>
      <c r="H35" s="141"/>
      <c r="I35" s="38"/>
      <c r="J35" s="67"/>
      <c r="K35" s="38"/>
      <c r="L35" s="38"/>
      <c r="M35" s="38"/>
    </row>
    <row r="36" spans="1:13" ht="24.65" customHeight="1" thickBot="1" x14ac:dyDescent="0.35">
      <c r="A36" s="131"/>
      <c r="B36" s="132" t="s">
        <v>43</v>
      </c>
      <c r="C36" s="133"/>
      <c r="D36" s="78">
        <f>SUM(D30:D35)</f>
        <v>367065.8</v>
      </c>
      <c r="E36" s="38"/>
      <c r="F36" s="38"/>
      <c r="G36" s="38"/>
      <c r="H36" s="38"/>
      <c r="I36" s="38"/>
      <c r="J36" s="67"/>
      <c r="K36" s="38"/>
      <c r="L36" s="38"/>
      <c r="M36" s="38"/>
    </row>
    <row r="37" spans="1:13" ht="14.5" thickBot="1" x14ac:dyDescent="0.35">
      <c r="A37" s="38"/>
      <c r="B37" s="67"/>
      <c r="C37" s="67"/>
      <c r="D37" s="67"/>
      <c r="E37" s="67"/>
      <c r="F37" s="67"/>
      <c r="G37" s="67"/>
      <c r="H37" s="67"/>
      <c r="I37" s="67"/>
      <c r="J37" s="67"/>
      <c r="K37" s="38"/>
      <c r="L37" s="38"/>
      <c r="M37" s="38"/>
    </row>
    <row r="38" spans="1:13" ht="14.5" thickBot="1" x14ac:dyDescent="0.35">
      <c r="A38" s="22" t="s">
        <v>44</v>
      </c>
      <c r="B38" s="67"/>
      <c r="C38" s="67"/>
      <c r="D38" s="67"/>
      <c r="E38" s="67"/>
      <c r="F38" s="67"/>
      <c r="G38" s="67"/>
      <c r="H38" s="67"/>
      <c r="I38" s="67"/>
      <c r="J38" s="67"/>
      <c r="K38" s="38"/>
      <c r="L38" s="38"/>
      <c r="M38" s="38"/>
    </row>
    <row r="39" spans="1:13" x14ac:dyDescent="0.3">
      <c r="A39" s="38"/>
      <c r="B39" s="38"/>
      <c r="C39" s="38"/>
      <c r="D39" s="38"/>
      <c r="E39" s="38"/>
      <c r="F39" s="38"/>
      <c r="G39" s="38"/>
      <c r="H39" s="38"/>
      <c r="I39" s="38"/>
      <c r="J39" s="67"/>
      <c r="K39" s="38"/>
      <c r="L39" s="38"/>
      <c r="M39" s="38"/>
    </row>
    <row r="40" spans="1:13" x14ac:dyDescent="0.3">
      <c r="A40" s="38" t="s">
        <v>45</v>
      </c>
      <c r="B40" s="38"/>
      <c r="C40" s="38"/>
      <c r="D40" s="38"/>
      <c r="E40" s="38"/>
      <c r="F40" s="38"/>
      <c r="G40" s="38"/>
      <c r="H40" s="38"/>
      <c r="I40" s="38"/>
      <c r="J40" s="67"/>
      <c r="K40" s="38"/>
      <c r="L40" s="38"/>
      <c r="M40" s="67"/>
    </row>
    <row r="41" spans="1:13" x14ac:dyDescent="0.3">
      <c r="A41" s="38" t="s">
        <v>46</v>
      </c>
      <c r="B41" s="38"/>
      <c r="C41" s="38"/>
      <c r="D41" s="38"/>
      <c r="E41" s="38"/>
      <c r="F41" s="38"/>
      <c r="G41" s="38"/>
      <c r="H41" s="38"/>
      <c r="I41" s="38"/>
      <c r="J41" s="67"/>
      <c r="K41" s="38"/>
      <c r="L41" s="38"/>
      <c r="M41" s="67"/>
    </row>
    <row r="42" spans="1:13" x14ac:dyDescent="0.3">
      <c r="A42" s="38" t="s">
        <v>47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7"/>
    </row>
    <row r="43" spans="1:13" ht="14.5" thickBot="1" x14ac:dyDescent="0.3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38.25" customHeight="1" thickBot="1" x14ac:dyDescent="0.35">
      <c r="A44" s="79" t="s">
        <v>48</v>
      </c>
      <c r="B44" s="114"/>
      <c r="C44" s="114"/>
      <c r="D44" s="114"/>
      <c r="E44" s="115"/>
      <c r="F44" s="116"/>
      <c r="G44" s="38"/>
      <c r="H44" s="113"/>
      <c r="I44" s="113"/>
      <c r="J44" s="113"/>
      <c r="K44" s="113"/>
      <c r="L44" s="113"/>
      <c r="M44" s="38"/>
    </row>
    <row r="45" spans="1:13" ht="14.5" thickBot="1" x14ac:dyDescent="0.35">
      <c r="A45" s="80" t="s">
        <v>49</v>
      </c>
      <c r="B45" s="150" t="s">
        <v>69</v>
      </c>
      <c r="C45" s="150"/>
      <c r="D45" s="150"/>
      <c r="E45" s="106" t="s">
        <v>51</v>
      </c>
      <c r="F45" s="107">
        <v>45400</v>
      </c>
      <c r="G45" s="38"/>
      <c r="H45" s="113"/>
      <c r="I45" s="113"/>
      <c r="J45" s="113"/>
      <c r="K45" s="38"/>
      <c r="L45" s="38"/>
      <c r="M45" s="38"/>
    </row>
    <row r="46" spans="1:13" ht="15" customHeight="1" thickBot="1" x14ac:dyDescent="0.35">
      <c r="A46" s="82" t="s">
        <v>52</v>
      </c>
      <c r="B46" s="151" t="s">
        <v>70</v>
      </c>
      <c r="C46" s="151"/>
      <c r="D46" s="151"/>
      <c r="E46" s="152"/>
      <c r="F46" s="153"/>
      <c r="G46" s="38"/>
      <c r="H46" s="113"/>
      <c r="I46" s="113"/>
      <c r="J46" s="113"/>
      <c r="K46" s="113"/>
      <c r="L46" s="113"/>
      <c r="M46" s="38"/>
    </row>
    <row r="47" spans="1:13" ht="14.5" thickBot="1" x14ac:dyDescent="0.3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4.5" thickBot="1" x14ac:dyDescent="0.35">
      <c r="A48" s="22" t="s">
        <v>54</v>
      </c>
      <c r="B48" s="1"/>
      <c r="C48" s="1"/>
      <c r="D48" s="1"/>
      <c r="E48" s="1"/>
      <c r="F48" s="1"/>
      <c r="G48" s="1"/>
      <c r="H48" s="38"/>
      <c r="I48" s="38"/>
      <c r="J48" s="38"/>
      <c r="K48" s="38"/>
      <c r="L48" s="38"/>
      <c r="M48" s="38"/>
    </row>
    <row r="49" spans="1:13" ht="14.5" thickBot="1" x14ac:dyDescent="0.3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4.9" customHeight="1" thickBot="1" x14ac:dyDescent="0.35">
      <c r="A50" s="79" t="s">
        <v>48</v>
      </c>
      <c r="B50" s="114"/>
      <c r="C50" s="114"/>
      <c r="D50" s="114"/>
      <c r="E50" s="115"/>
      <c r="F50" s="116"/>
      <c r="G50" s="38"/>
      <c r="H50" s="113"/>
      <c r="I50" s="113"/>
      <c r="J50" s="113"/>
      <c r="K50" s="113"/>
      <c r="L50" s="113"/>
      <c r="M50" s="38"/>
    </row>
    <row r="51" spans="1:13" ht="14.5" thickBot="1" x14ac:dyDescent="0.35">
      <c r="A51" s="80" t="s">
        <v>49</v>
      </c>
      <c r="B51" s="117"/>
      <c r="C51" s="117"/>
      <c r="D51" s="117"/>
      <c r="E51" s="81" t="s">
        <v>51</v>
      </c>
      <c r="F51" s="32"/>
      <c r="G51" s="38"/>
      <c r="H51" s="113"/>
      <c r="I51" s="113"/>
      <c r="J51" s="113"/>
      <c r="K51" s="38"/>
      <c r="L51" s="38"/>
      <c r="M51" s="38"/>
    </row>
    <row r="52" spans="1:13" ht="15" customHeight="1" thickBot="1" x14ac:dyDescent="0.35">
      <c r="A52" s="82" t="s">
        <v>52</v>
      </c>
      <c r="B52" s="119"/>
      <c r="C52" s="119"/>
      <c r="D52" s="119"/>
      <c r="E52" s="121"/>
      <c r="F52" s="120"/>
      <c r="G52" s="38"/>
      <c r="H52" s="113"/>
      <c r="I52" s="113"/>
      <c r="J52" s="113"/>
      <c r="K52" s="113"/>
      <c r="L52" s="113"/>
      <c r="M52" s="38"/>
    </row>
    <row r="59" spans="1:13" x14ac:dyDescent="0.3">
      <c r="A59" s="38"/>
      <c r="B59" s="38"/>
      <c r="C59" s="38"/>
      <c r="D59" s="38"/>
      <c r="E59" s="38"/>
      <c r="F59" s="38"/>
      <c r="G59" s="38"/>
      <c r="H59" s="38"/>
      <c r="I59" s="67"/>
      <c r="J59" s="67"/>
      <c r="K59" s="67"/>
      <c r="L59" s="67"/>
      <c r="M59" s="67"/>
    </row>
    <row r="60" spans="1:13" x14ac:dyDescent="0.3">
      <c r="A60" s="38"/>
      <c r="B60" s="38"/>
      <c r="C60" s="38"/>
      <c r="D60" s="38"/>
      <c r="E60" s="38"/>
      <c r="F60" s="38"/>
      <c r="G60" s="38"/>
      <c r="H60" s="38"/>
      <c r="I60" s="67"/>
      <c r="J60" s="67"/>
      <c r="K60" s="67"/>
      <c r="L60" s="67"/>
      <c r="M60" s="67"/>
    </row>
    <row r="61" spans="1:13" x14ac:dyDescent="0.3">
      <c r="A61" s="38"/>
      <c r="B61" s="38"/>
      <c r="C61" s="38"/>
      <c r="D61" s="38"/>
      <c r="E61" s="38"/>
      <c r="F61" s="38"/>
      <c r="G61" s="38"/>
      <c r="H61" s="1"/>
      <c r="I61" s="6"/>
      <c r="J61" s="6"/>
      <c r="K61" s="6"/>
      <c r="L61" s="6"/>
      <c r="M61" s="6"/>
    </row>
  </sheetData>
  <mergeCells count="26">
    <mergeCell ref="B51:D51"/>
    <mergeCell ref="H51:J51"/>
    <mergeCell ref="B52:F52"/>
    <mergeCell ref="H52:L52"/>
    <mergeCell ref="B45:D45"/>
    <mergeCell ref="H45:J45"/>
    <mergeCell ref="B46:F46"/>
    <mergeCell ref="H46:L46"/>
    <mergeCell ref="B50:F50"/>
    <mergeCell ref="H50:L50"/>
    <mergeCell ref="B44:F44"/>
    <mergeCell ref="H44:L44"/>
    <mergeCell ref="E3:F3"/>
    <mergeCell ref="G3:H3"/>
    <mergeCell ref="E4:F4"/>
    <mergeCell ref="A8:E8"/>
    <mergeCell ref="A29:A36"/>
    <mergeCell ref="B36:C36"/>
    <mergeCell ref="E29:H29"/>
    <mergeCell ref="E30:H30"/>
    <mergeCell ref="E35:H35"/>
    <mergeCell ref="E34:H34"/>
    <mergeCell ref="E33:H33"/>
    <mergeCell ref="E32:H32"/>
    <mergeCell ref="E31:H31"/>
    <mergeCell ref="C14:D1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ad578b-4cad-4c78-bd1e-ca81766ba2fa" xsi:nil="true"/>
    <lcf76f155ced4ddcb4097134ff3c332f xmlns="893ade71-d0ae-4f82-a8d7-068dcc7d6416">
      <Terms xmlns="http://schemas.microsoft.com/office/infopath/2007/PartnerControls"/>
    </lcf76f155ced4ddcb4097134ff3c332f>
    <f33f6dd315e64f1983daa51dbbf9ad96 xmlns="7dad578b-4cad-4c78-bd1e-ca81766ba2fa">
      <Terms xmlns="http://schemas.microsoft.com/office/infopath/2007/PartnerControls"/>
    </f33f6dd315e64f1983daa51dbbf9ad96>
    <g17138eb1ae7499dbeec3b30fff57f14 xmlns="7dad578b-4cad-4c78-bd1e-ca81766ba2fa">
      <Terms xmlns="http://schemas.microsoft.com/office/infopath/2007/PartnerControls"/>
    </g17138eb1ae7499dbeec3b30fff57f14>
    <_dlc_DocId xmlns="7dad578b-4cad-4c78-bd1e-ca81766ba2fa">KT7JR7ANXDJS-1681539596-2087</_dlc_DocId>
    <_dlc_DocIdUrl xmlns="7dad578b-4cad-4c78-bd1e-ca81766ba2fa">
      <Url>https://forcesserip.sharepoint.com/sites/teamhcopccksa/_layouts/15/DocIdRedir.aspx?ID=KT7JR7ANXDJS-1681539596-2087</Url>
      <Description>KT7JR7ANXDJS-1681539596-2087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orce Document" ma:contentTypeID="0x010100F27C9619FA46FE41A4759CAFBE5D734A00EC96752E61511842BF6F68F240EC4F86" ma:contentTypeVersion="19" ma:contentTypeDescription="Create a new document." ma:contentTypeScope="" ma:versionID="19d1081d51c56b6efb5d2e94c375f093">
  <xsd:schema xmlns:xsd="http://www.w3.org/2001/XMLSchema" xmlns:xs="http://www.w3.org/2001/XMLSchema" xmlns:p="http://schemas.microsoft.com/office/2006/metadata/properties" xmlns:ns2="7dad578b-4cad-4c78-bd1e-ca81766ba2fa" xmlns:ns3="893ade71-d0ae-4f82-a8d7-068dcc7d6416" targetNamespace="http://schemas.microsoft.com/office/2006/metadata/properties" ma:root="true" ma:fieldsID="3e026e49cfa1d75f41f247bc998e33b7" ns2:_="" ns3:_="">
    <xsd:import namespace="7dad578b-4cad-4c78-bd1e-ca81766ba2fa"/>
    <xsd:import namespace="893ade71-d0ae-4f82-a8d7-068dcc7d641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33f6dd315e64f1983daa51dbbf9ad96" minOccurs="0"/>
                <xsd:element ref="ns2:TaxCatchAll" minOccurs="0"/>
                <xsd:element ref="ns2:TaxCatchAllLabel" minOccurs="0"/>
                <xsd:element ref="ns2:g17138eb1ae7499dbeec3b30fff57f14" minOccurs="0"/>
                <xsd:element ref="ns3:lcf76f155ced4ddcb4097134ff3c332f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d578b-4cad-4c78-bd1e-ca81766ba2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33f6dd315e64f1983daa51dbbf9ad96" ma:index="11" nillable="true" ma:taxonomy="true" ma:internalName="f33f6dd315e64f1983daa51dbbf9ad96" ma:taxonomyFieldName="ForceDepartment" ma:displayName="Department" ma:readOnly="false" ma:default="-1;#141|14d6900f-afa5-473a-8b3b-9022f91abfc9" ma:fieldId="{f33f6dd3-15e6-4f19-83da-a51dbbf9ad96}" ma:sspId="dd7fb7d7-36ff-43c5-8684-2fe93c3c1dea" ma:termSetId="433ff222-e0ec-464e-9382-66b8eb2f8d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3ae7454-e856-4efa-8d42-a1162706dd53}" ma:internalName="TaxCatchAll" ma:showField="CatchAllData" ma:web="7dad578b-4cad-4c78-bd1e-ca81766ba2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3ae7454-e856-4efa-8d42-a1162706dd53}" ma:internalName="TaxCatchAllLabel" ma:readOnly="true" ma:showField="CatchAllDataLabel" ma:web="7dad578b-4cad-4c78-bd1e-ca81766ba2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17138eb1ae7499dbeec3b30fff57f14" ma:index="15" nillable="true" ma:taxonomy="true" ma:internalName="g17138eb1ae7499dbeec3b30fff57f14" ma:taxonomyFieldName="ForceTagsHC" ma:displayName="Tags (HC)" ma:readOnly="false" ma:fieldId="{017138eb-1ae7-499d-beec-3b30fff57f14}" ma:taxonomyMulti="true" ma:sspId="dd7fb7d7-36ff-43c5-8684-2fe93c3c1dea" ma:termSetId="646e7f34-285d-4888-9daf-31c99e857f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ade71-d0ae-4f82-a8d7-068dcc7d641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d7fb7d7-36ff-43c5-8684-2fe93c3c1d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756891-DD2A-497D-B1F0-3EABEACC110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893ade71-d0ae-4f82-a8d7-068dcc7d6416"/>
    <ds:schemaRef ds:uri="7dad578b-4cad-4c78-bd1e-ca81766ba2f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B1508A-2FFD-4B66-9799-A036DE90363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93A014C-7393-40B9-95BB-0A94EE21BD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d578b-4cad-4c78-bd1e-ca81766ba2fa"/>
    <ds:schemaRef ds:uri="893ade71-d0ae-4f82-a8d7-068dcc7d64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F230A86-B154-4F02-AAC2-055781135F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Strudwick Anna</dc:creator>
  <cp:keywords/>
  <dc:description/>
  <cp:lastModifiedBy>Sargeant, Caroline (40582)</cp:lastModifiedBy>
  <cp:revision/>
  <dcterms:created xsi:type="dcterms:W3CDTF">2019-08-25T12:55:27Z</dcterms:created>
  <dcterms:modified xsi:type="dcterms:W3CDTF">2024-04-18T14:43:31Z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0x010100F27C9619FA46FE41A4759CAFBE5D734A00EC96752E61511842BF6F68F240EC4F86</vt:lpwstr>
  </property>
  <property fmtid="{D5CDD505-2E9C-101B-9397-08002B2CF9AE}" pid="4" name="HOBusinessUnit">
    <vt:lpwstr>3;#Serious Violence Priority Projects Unit (SVPPU)|498783b4-a5e1-4dfb-990f-27565ef63851</vt:lpwstr>
  </property>
  <property fmtid="{D5CDD505-2E9C-101B-9397-08002B2CF9AE}" pid="5" name="HOCopyrightLevel">
    <vt:lpwstr>2;#Crown|69589897-2828-4761-976e-717fd8e631c9</vt:lpwstr>
  </property>
  <property fmtid="{D5CDD505-2E9C-101B-9397-08002B2CF9AE}" pid="6" name="HOGovernmentSecurityClassification">
    <vt:lpwstr>1;#Official|14c80daa-741b-422c-9722-f71693c9ede4</vt:lpwstr>
  </property>
  <property fmtid="{D5CDD505-2E9C-101B-9397-08002B2CF9AE}" pid="7" name="HOSiteType">
    <vt:lpwstr>4;#Project – Significant|17b9121e-b904-41d7-a534-41bc81fb7c96</vt:lpwstr>
  </property>
  <property fmtid="{D5CDD505-2E9C-101B-9397-08002B2CF9AE}" pid="8" name="MediaServiceImageTags">
    <vt:lpwstr/>
  </property>
  <property fmtid="{D5CDD505-2E9C-101B-9397-08002B2CF9AE}" pid="9" name="ForceDepartment">
    <vt:lpwstr/>
  </property>
  <property fmtid="{D5CDD505-2E9C-101B-9397-08002B2CF9AE}" pid="10" name="ForceTagsHc">
    <vt:lpwstr/>
  </property>
  <property fmtid="{D5CDD505-2E9C-101B-9397-08002B2CF9AE}" pid="11" name="_dlc_DocIdItemGuid">
    <vt:lpwstr>b1b2d056-6892-477c-a52e-1389ce59b114</vt:lpwstr>
  </property>
</Properties>
</file>